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/>
  </bookViews>
  <sheets>
    <sheet name="Lektionsoversigt" sheetId="1" r:id="rId1"/>
    <sheet name="Anmeldelse NY" sheetId="6" r:id="rId2"/>
  </sheets>
  <calcPr calcId="171027"/>
</workbook>
</file>

<file path=xl/calcChain.xml><?xml version="1.0" encoding="utf-8"?>
<calcChain xmlns="http://schemas.openxmlformats.org/spreadsheetml/2006/main">
  <c r="B17" i="6" l="1"/>
  <c r="D22" i="6" l="1"/>
  <c r="B18" i="6"/>
  <c r="B14" i="6"/>
  <c r="B13" i="6" l="1"/>
  <c r="B12" i="6"/>
  <c r="B11" i="6"/>
  <c r="B10" i="6"/>
  <c r="B9" i="6"/>
  <c r="D21" i="6"/>
  <c r="D96" i="1"/>
  <c r="D35" i="1" l="1"/>
  <c r="D50" i="1"/>
  <c r="D38" i="1"/>
  <c r="D41" i="1"/>
  <c r="D93" i="1"/>
  <c r="D90" i="1"/>
  <c r="D87" i="1"/>
  <c r="D79" i="1"/>
  <c r="D76" i="1"/>
  <c r="D73" i="1"/>
  <c r="D67" i="1"/>
  <c r="D64" i="1"/>
  <c r="D61" i="1"/>
  <c r="D53" i="1"/>
  <c r="D47" i="1"/>
  <c r="B85" i="1"/>
  <c r="F10" i="1"/>
  <c r="G58" i="1" s="1"/>
  <c r="I10" i="1"/>
  <c r="B59" i="1"/>
  <c r="D27" i="6" s="1"/>
  <c r="G31" i="1"/>
  <c r="B26" i="6" s="1"/>
  <c r="D70" i="1"/>
  <c r="G9" i="1"/>
  <c r="C32" i="1" s="1"/>
  <c r="B33" i="1" s="1"/>
  <c r="C33" i="1" s="1"/>
  <c r="B35" i="1" s="1"/>
  <c r="B32" i="1"/>
  <c r="B27" i="6" s="1"/>
  <c r="D44" i="1"/>
  <c r="D32" i="1"/>
  <c r="C59" i="1" l="1"/>
  <c r="B61" i="1" s="1"/>
  <c r="C61" i="1" s="1"/>
  <c r="B62" i="1" s="1"/>
  <c r="C62" i="1" s="1"/>
  <c r="B64" i="1" s="1"/>
  <c r="C64" i="1" s="1"/>
  <c r="B65" i="1" s="1"/>
  <c r="C65" i="1" s="1"/>
  <c r="C35" i="1"/>
  <c r="B36" i="1" s="1"/>
  <c r="C36" i="1" s="1"/>
  <c r="B38" i="1" s="1"/>
  <c r="C38" i="1" s="1"/>
  <c r="G10" i="1"/>
  <c r="G84" i="1" s="1"/>
  <c r="D26" i="6"/>
  <c r="C85" i="1"/>
  <c r="B87" i="1" s="1"/>
  <c r="C87" i="1" s="1"/>
  <c r="B88" i="1" s="1"/>
  <c r="C88" i="1" s="1"/>
  <c r="B90" i="1" s="1"/>
  <c r="F27" i="6"/>
  <c r="F26" i="6" l="1"/>
  <c r="B30" i="6"/>
  <c r="B67" i="1"/>
  <c r="C67" i="1" s="1"/>
  <c r="B68" i="1" s="1"/>
  <c r="C68" i="1" s="1"/>
  <c r="B70" i="1" s="1"/>
  <c r="C70" i="1" s="1"/>
  <c r="B71" i="1" s="1"/>
  <c r="C71" i="1" s="1"/>
  <c r="C90" i="1"/>
  <c r="B91" i="1" s="1"/>
  <c r="C91" i="1" s="1"/>
  <c r="B93" i="1" s="1"/>
  <c r="C93" i="1" s="1"/>
  <c r="B94" i="1" s="1"/>
  <c r="H10" i="1"/>
  <c r="C94" i="1" l="1"/>
  <c r="B96" i="1" s="1"/>
  <c r="C96" i="1" s="1"/>
  <c r="B97" i="1" s="1"/>
  <c r="C97" i="1" s="1"/>
  <c r="B73" i="1"/>
  <c r="C73" i="1" s="1"/>
  <c r="B74" i="1" s="1"/>
  <c r="C74" i="1" s="1"/>
  <c r="B76" i="1" s="1"/>
  <c r="B39" i="1"/>
  <c r="C39" i="1" s="1"/>
  <c r="B99" i="1" l="1"/>
  <c r="C99" i="1" s="1"/>
  <c r="B100" i="1" s="1"/>
  <c r="B31" i="6" s="1"/>
  <c r="G27" i="6"/>
  <c r="C76" i="1"/>
  <c r="B77" i="1" s="1"/>
  <c r="C77" i="1" s="1"/>
  <c r="B41" i="1"/>
  <c r="C41" i="1" s="1"/>
  <c r="B42" i="1" s="1"/>
  <c r="C42" i="1" s="1"/>
  <c r="B44" i="1" s="1"/>
  <c r="C44" i="1" s="1"/>
  <c r="B45" i="1" s="1"/>
  <c r="C45" i="1" s="1"/>
  <c r="C100" i="1" l="1"/>
  <c r="B32" i="6" s="1"/>
  <c r="B79" i="1"/>
  <c r="C79" i="1" s="1"/>
  <c r="B80" i="1" s="1"/>
  <c r="C80" i="1" s="1"/>
  <c r="E27" i="6" s="1"/>
  <c r="B47" i="1"/>
  <c r="C47" i="1" s="1"/>
  <c r="B48" i="1" s="1"/>
  <c r="C48" i="1" s="1"/>
  <c r="B102" i="1" l="1"/>
  <c r="B50" i="1"/>
  <c r="C50" i="1" s="1"/>
  <c r="B51" i="1" s="1"/>
  <c r="C51" i="1" s="1"/>
  <c r="B53" i="1" l="1"/>
  <c r="C53" i="1" s="1"/>
  <c r="B54" i="1" s="1"/>
  <c r="C54" i="1" s="1"/>
  <c r="C27" i="6" s="1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Anmeldelse/Bestillings-ark.</t>
        </r>
      </text>
    </comment>
  </commentList>
</comments>
</file>

<file path=xl/sharedStrings.xml><?xml version="1.0" encoding="utf-8"?>
<sst xmlns="http://schemas.openxmlformats.org/spreadsheetml/2006/main" count="123" uniqueCount="95">
  <si>
    <t>Velkomst og opstart.</t>
  </si>
  <si>
    <t>Multimodal transport</t>
  </si>
  <si>
    <t>De almindelige bestemmelser vedrørende transport af farligt gods</t>
  </si>
  <si>
    <t>Andre transportformer, og særlige regler herfor</t>
  </si>
  <si>
    <t>Pause</t>
  </si>
  <si>
    <t>Generelle og særlige uddannelseskrav</t>
  </si>
  <si>
    <t>De vigtigste faretyper</t>
  </si>
  <si>
    <t xml:space="preserve">Middag </t>
  </si>
  <si>
    <t>Angivelser i transportdokumenter</t>
  </si>
  <si>
    <t>fra</t>
  </si>
  <si>
    <t>til</t>
  </si>
  <si>
    <t>min</t>
  </si>
  <si>
    <t>Dag 1</t>
  </si>
  <si>
    <t>Dag 2</t>
  </si>
  <si>
    <t>Dag 3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</si>
  <si>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</si>
  <si>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</si>
  <si>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</si>
  <si>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</si>
  <si>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</si>
  <si>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Hvad føreren bør og ikke bør gøre under transport af farligt gods</t>
  </si>
  <si>
    <t>Transport under frimængde</t>
  </si>
  <si>
    <t>Uheldsøvelse (gen. forholdsregler for chaufføren, evt. særlige forholdsregler, brand, førstehjælp)</t>
  </si>
  <si>
    <t>Køretøjets udstyr/brandslukningsudstyr, personligt værneudstyr,</t>
  </si>
  <si>
    <t>Afrunding og evaluering af praktisk øvelse</t>
  </si>
  <si>
    <t>Opsamling/repetition fra dag 2</t>
  </si>
  <si>
    <t>Regler for begrænsninger i transporteret mængde i visse klasser</t>
  </si>
  <si>
    <t>Lastsikring (surring/stuvning)</t>
  </si>
  <si>
    <t>Hensigtsmæssige forebyg. og sikkerhedsmæssige foranstaltninger, for forskellige faretyper.</t>
  </si>
  <si>
    <t>Formål med og betjening af teknisk udstyr på køretøjer. (eks. køleanlæg)</t>
  </si>
  <si>
    <t>Opsamling og eventuel repetition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</si>
  <si>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</si>
  <si>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</si>
  <si>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</si>
  <si>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</si>
  <si>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</si>
  <si>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</si>
  <si>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</si>
  <si>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</si>
  <si>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</si>
  <si>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 xml:space="preserve"> eksamen, dækkende grundkursus)</t>
  </si>
  <si>
    <t>Regler for sammenlæsning – også gældende (fødevarer/foderstoffer) - i samme køretøj.</t>
  </si>
  <si>
    <t>info om eksamen</t>
  </si>
  <si>
    <t>Regler for miljøbeskyttelse, farligt affald - (kommunekemi, deklaration, - eksport, ledsagedokument)</t>
  </si>
  <si>
    <t>Sikringsbestemmelser (kapitel 1.10)</t>
  </si>
  <si>
    <t>(tt:mm)</t>
  </si>
  <si>
    <t>cfo@brs.dk</t>
  </si>
  <si>
    <t>Introduktion til håndbog: Vejtransport af Farligt gods</t>
  </si>
  <si>
    <t>Trafiksikkerhed, - tunnelsikkerhed, bevidst om sikkerhed - Oplæg til praktisk øvelse</t>
  </si>
  <si>
    <t>Indsats efter ulykke (1.-hjælp, beskyttelsesudstyr, skr. anvisninger mv.)</t>
  </si>
  <si>
    <t xml:space="preserve">Fareskilte og faresedler (køretøj, veksellad, container). Ansvar, eget og andres </t>
  </si>
  <si>
    <t>Kontrol af overensstemmelse mellem kolliafmærkning og transportdokumenter</t>
  </si>
  <si>
    <t xml:space="preserve">Transport som: Begrænsede og undtagne mængder </t>
  </si>
  <si>
    <t>Transportdokumenter, skriftlige anvisninger, containerpakkeattester</t>
  </si>
  <si>
    <t>Evaluering af eksamen</t>
  </si>
  <si>
    <t>Klassificering, emballagegrupper, UN-numre og faresedler (miljø-mærke)</t>
  </si>
  <si>
    <t xml:space="preserve">Emballagekrav, godkendelsesmærkning af emballage </t>
  </si>
  <si>
    <t>Afmærkning af kolli. Faresedler og påskrifter (+ retningspile)</t>
  </si>
  <si>
    <t>Tunnelrestriktioner og tvangsruter</t>
  </si>
  <si>
    <t xml:space="preserve"> Opsamling og repetition. </t>
  </si>
  <si>
    <t>Regler/sikkerhedsforanstaltninger ved håndtering, og i forbindelse med af- og pålæsning</t>
  </si>
  <si>
    <t>Bevisthed om sikkerhed</t>
  </si>
  <si>
    <t>Praktisk øvelse, fortsat</t>
  </si>
  <si>
    <t>Kursusudbyders CVR-nr.</t>
  </si>
  <si>
    <t>Evt. særlig info til BRS:</t>
  </si>
  <si>
    <t>Instruktør(er): Praktiske lektioner</t>
  </si>
  <si>
    <t>Instruktør(er): Teoretiske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</si>
  <si>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</si>
  <si>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</si>
  <si>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</si>
  <si>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</si>
  <si>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</si>
  <si>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</si>
  <si>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</si>
  <si>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</si>
  <si>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</si>
  <si>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</si>
  <si>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</si>
  <si>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</si>
  <si>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</si>
  <si>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</si>
  <si>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</si>
  <si>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</si>
  <si>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</si>
  <si>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</si>
  <si>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</si>
  <si>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</si>
  <si>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</si>
  <si>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</si>
  <si>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Eksamen afholdes (adr. hvis anden):</t>
  </si>
  <si>
    <t>Særlige adgangsforhold ved tilsyn:</t>
  </si>
  <si>
    <t>Undervisningen afholdes, adresse:</t>
  </si>
  <si>
    <t>Instruktør(er)s Navn(e)</t>
  </si>
  <si>
    <r>
      <t>Praktisk øvelse</t>
    </r>
    <r>
      <rPr>
        <sz val="11"/>
        <rFont val="Tahoma"/>
        <family val="2"/>
      </rPr>
      <t xml:space="preserve"> grundlæggende viden om brug af:</t>
    </r>
  </si>
  <si>
    <r>
      <t>Praktisk øvelse</t>
    </r>
    <r>
      <rPr>
        <sz val="11"/>
        <rFont val="Tahoma"/>
        <family val="2"/>
      </rPr>
      <t>, fortsat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</si>
</sst>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7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48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7" fillId="0" borderId="0" xfId="0" applyFont="1" applyProtection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/>
    <xf numFmtId="0" fontId="11" fillId="0" borderId="0" xfId="0" applyFont="1"/>
    <xf numFmtId="0" fontId="5" fillId="0" borderId="0" xfId="0" applyFont="1" applyBorder="1" applyAlignment="1"/>
    <xf numFmtId="0" fontId="9" fillId="0" borderId="0" xfId="1" applyAlignment="1" applyProtection="1"/>
    <xf numFmtId="0" fontId="8" fillId="0" borderId="0" xfId="0" applyFont="1" applyBorder="1" applyAlignment="1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 applyBorder="1"/>
    <xf numFmtId="0" fontId="11" fillId="0" borderId="1" xfId="0" applyFont="1" applyBorder="1" applyAlignment="1">
      <alignment vertical="top" wrapText="1"/>
    </xf>
    <xf numFmtId="0" fontId="2" fillId="0" borderId="0" xfId="0" applyFont="1" applyBorder="1"/>
    <xf numFmtId="49" fontId="3" fillId="0" borderId="0" xfId="0" applyNumberFormat="1" applyFont="1" applyBorder="1"/>
    <xf numFmtId="20" fontId="2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/>
    <xf numFmtId="0" fontId="11" fillId="0" borderId="1" xfId="0" applyFont="1" applyBorder="1" applyAlignment="1">
      <alignment vertical="top" wrapText="1"/>
    </xf>
    <xf numFmtId="0" fontId="2" fillId="0" borderId="0" xfId="0" applyFont="1" applyFill="1" applyBorder="1"/>
    <xf numFmtId="165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12" fillId="0" borderId="0" xfId="4" applyFont="1"/>
    <xf numFmtId="0" fontId="3" fillId="0" borderId="0" xfId="4" applyFont="1" applyBorder="1"/>
    <xf numFmtId="0" fontId="2" fillId="0" borderId="0" xfId="4" applyBorder="1"/>
    <xf numFmtId="0" fontId="2" fillId="0" borderId="0" xfId="4"/>
    <xf numFmtId="0" fontId="11" fillId="0" borderId="1" xfId="4" applyFont="1" applyBorder="1" applyAlignment="1">
      <alignment vertical="top" wrapText="1"/>
    </xf>
    <xf numFmtId="0" fontId="11" fillId="0" borderId="43" xfId="4" applyFont="1" applyBorder="1" applyAlignment="1">
      <alignment vertical="top" wrapText="1"/>
    </xf>
    <xf numFmtId="0" fontId="2" fillId="0" borderId="43" xfId="4" applyBorder="1" applyAlignment="1">
      <alignment horizontal="left"/>
    </xf>
    <xf numFmtId="0" fontId="2" fillId="0" borderId="12" xfId="4" applyBorder="1" applyAlignment="1">
      <alignment horizontal="left"/>
    </xf>
    <xf numFmtId="0" fontId="2" fillId="0" borderId="37" xfId="4" applyBorder="1" applyAlignment="1">
      <alignment horizontal="left"/>
    </xf>
    <xf numFmtId="0" fontId="2" fillId="0" borderId="0" xfId="4" applyNumberFormat="1" applyFont="1" applyBorder="1" applyAlignment="1">
      <alignment horizontal="left"/>
    </xf>
    <xf numFmtId="0" fontId="3" fillId="0" borderId="0" xfId="4" applyFont="1" applyBorder="1" applyAlignment="1">
      <alignment horizontal="left"/>
    </xf>
    <xf numFmtId="0" fontId="11" fillId="0" borderId="46" xfId="4" applyFont="1" applyBorder="1" applyAlignment="1">
      <alignment vertical="top" wrapText="1"/>
    </xf>
    <xf numFmtId="0" fontId="2" fillId="0" borderId="1" xfId="4" applyBorder="1"/>
    <xf numFmtId="0" fontId="2" fillId="0" borderId="43" xfId="4" applyFont="1" applyBorder="1" applyAlignment="1">
      <alignment horizontal="left"/>
    </xf>
    <xf numFmtId="0" fontId="2" fillId="0" borderId="12" xfId="4" applyFont="1" applyBorder="1" applyAlignment="1">
      <alignment horizontal="left"/>
    </xf>
    <xf numFmtId="0" fontId="2" fillId="0" borderId="37" xfId="4" applyFont="1" applyBorder="1" applyAlignment="1">
      <alignment horizontal="left"/>
    </xf>
    <xf numFmtId="0" fontId="12" fillId="0" borderId="0" xfId="4" applyFont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0" fontId="2" fillId="0" borderId="43" xfId="4" applyBorder="1" applyAlignment="1">
      <alignment horizontal="left"/>
    </xf>
    <xf numFmtId="0" fontId="2" fillId="0" borderId="12" xfId="4" applyBorder="1" applyAlignment="1">
      <alignment horizontal="left"/>
    </xf>
    <xf numFmtId="0" fontId="2" fillId="0" borderId="37" xfId="4" applyBorder="1" applyAlignment="1">
      <alignment horizontal="left"/>
    </xf>
    <xf numFmtId="0" fontId="2" fillId="0" borderId="43" xfId="4" applyFont="1" applyBorder="1" applyAlignment="1">
      <alignment horizontal="left"/>
    </xf>
    <xf numFmtId="0" fontId="2" fillId="0" borderId="12" xfId="4" applyFont="1" applyBorder="1" applyAlignment="1">
      <alignment horizontal="left"/>
    </xf>
    <xf numFmtId="0" fontId="2" fillId="0" borderId="37" xfId="4" applyFont="1" applyBorder="1" applyAlignment="1">
      <alignment horizontal="left"/>
    </xf>
    <xf numFmtId="0" fontId="3" fillId="0" borderId="0" xfId="4" applyFont="1" applyBorder="1" applyAlignment="1">
      <alignment horizontal="left"/>
    </xf>
    <xf numFmtId="0" fontId="11" fillId="0" borderId="4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7" xfId="0" applyBorder="1" applyAlignment="1">
      <alignment horizontal="left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5" fillId="3" borderId="20" xfId="0" applyFont="1" applyFill="1" applyBorder="1" applyAlignment="1" applyProtection="1">
      <alignment horizontal="left"/>
    </xf>
    <xf numFmtId="0" fontId="15" fillId="3" borderId="21" xfId="0" applyFont="1" applyFill="1" applyBorder="1" applyAlignment="1" applyProtection="1">
      <alignment horizontal="left"/>
    </xf>
    <xf numFmtId="0" fontId="15" fillId="3" borderId="42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Protection="1"/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23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40" xfId="0" applyFont="1" applyFill="1" applyBorder="1" applyAlignment="1" applyProtection="1">
      <alignment horizontal="left"/>
    </xf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Protection="1"/>
    <xf numFmtId="0" fontId="15" fillId="3" borderId="12" xfId="0" applyFont="1" applyFill="1" applyBorder="1" applyProtection="1"/>
    <xf numFmtId="0" fontId="15" fillId="3" borderId="13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3" borderId="46" xfId="0" applyFont="1" applyFill="1" applyBorder="1" applyAlignment="1" applyProtection="1">
      <alignment horizontal="left"/>
    </xf>
    <xf numFmtId="0" fontId="15" fillId="3" borderId="48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Protection="1"/>
    <xf numFmtId="0" fontId="15" fillId="3" borderId="27" xfId="0" applyFont="1" applyFill="1" applyBorder="1" applyProtection="1"/>
    <xf numFmtId="0" fontId="15" fillId="3" borderId="28" xfId="0" applyFont="1" applyFill="1" applyBorder="1" applyProtection="1"/>
    <xf numFmtId="0" fontId="15" fillId="3" borderId="15" xfId="0" applyFont="1" applyFill="1" applyBorder="1" applyAlignment="1" applyProtection="1">
      <alignment horizontal="left"/>
    </xf>
    <xf numFmtId="0" fontId="16" fillId="3" borderId="16" xfId="0" applyFont="1" applyFill="1" applyBorder="1" applyAlignment="1" applyProtection="1">
      <alignment horizontal="left"/>
    </xf>
    <xf numFmtId="0" fontId="16" fillId="3" borderId="16" xfId="0" applyFont="1" applyFill="1" applyBorder="1" applyAlignment="1" applyProtection="1">
      <alignment horizontal="center"/>
    </xf>
    <xf numFmtId="0" fontId="16" fillId="2" borderId="49" xfId="0" applyFont="1" applyFill="1" applyBorder="1" applyAlignment="1" applyProtection="1">
      <alignment horizontal="left"/>
      <protection locked="0"/>
    </xf>
    <xf numFmtId="0" fontId="16" fillId="2" borderId="50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3" borderId="51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left"/>
    </xf>
    <xf numFmtId="0" fontId="16" fillId="3" borderId="12" xfId="0" applyFont="1" applyFill="1" applyBorder="1" applyAlignment="1" applyProtection="1">
      <alignment horizontal="left"/>
    </xf>
    <xf numFmtId="0" fontId="16" fillId="3" borderId="12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left"/>
    </xf>
    <xf numFmtId="0" fontId="15" fillId="3" borderId="12" xfId="0" applyFont="1" applyFill="1" applyBorder="1" applyAlignment="1" applyProtection="1">
      <alignment horizontal="left"/>
    </xf>
    <xf numFmtId="0" fontId="15" fillId="3" borderId="13" xfId="0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15" fillId="3" borderId="55" xfId="0" applyFont="1" applyFill="1" applyBorder="1" applyAlignment="1" applyProtection="1">
      <alignment horizontal="left"/>
    </xf>
    <xf numFmtId="0" fontId="15" fillId="3" borderId="56" xfId="0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50" xfId="0" applyFont="1" applyFill="1" applyBorder="1" applyProtection="1"/>
    <xf numFmtId="0" fontId="15" fillId="3" borderId="2" xfId="0" applyFont="1" applyFill="1" applyBorder="1" applyProtection="1"/>
    <xf numFmtId="0" fontId="15" fillId="0" borderId="18" xfId="0" applyFont="1" applyBorder="1" applyProtection="1"/>
    <xf numFmtId="0" fontId="15" fillId="0" borderId="19" xfId="0" applyFont="1" applyBorder="1" applyProtection="1"/>
    <xf numFmtId="0" fontId="15" fillId="0" borderId="25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20" xfId="0" applyNumberFormat="1" applyFont="1" applyBorder="1" applyProtection="1"/>
    <xf numFmtId="20" fontId="15" fillId="0" borderId="21" xfId="0" applyNumberFormat="1" applyFont="1" applyBorder="1" applyProtection="1"/>
    <xf numFmtId="0" fontId="15" fillId="0" borderId="21" xfId="0" applyFont="1" applyBorder="1" applyAlignment="1" applyProtection="1">
      <alignment horizontal="center"/>
    </xf>
    <xf numFmtId="0" fontId="15" fillId="0" borderId="22" xfId="0" applyFont="1" applyBorder="1" applyProtection="1"/>
    <xf numFmtId="0" fontId="15" fillId="7" borderId="22" xfId="0" applyFont="1" applyFill="1" applyBorder="1" applyAlignment="1" applyProtection="1">
      <alignment horizontal="left"/>
    </xf>
    <xf numFmtId="0" fontId="15" fillId="7" borderId="44" xfId="0" applyFont="1" applyFill="1" applyBorder="1" applyAlignment="1" applyProtection="1">
      <alignment horizontal="left"/>
    </xf>
    <xf numFmtId="0" fontId="15" fillId="7" borderId="10" xfId="0" applyFont="1" applyFill="1" applyBorder="1" applyAlignment="1" applyProtection="1">
      <alignment horizontal="left"/>
    </xf>
    <xf numFmtId="20" fontId="15" fillId="0" borderId="45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left" vertical="top" wrapText="1"/>
    </xf>
    <xf numFmtId="0" fontId="15" fillId="0" borderId="27" xfId="0" applyFont="1" applyBorder="1" applyAlignment="1" applyProtection="1">
      <alignment horizontal="left" vertical="top" wrapText="1"/>
    </xf>
    <xf numFmtId="0" fontId="15" fillId="0" borderId="28" xfId="0" applyFont="1" applyBorder="1" applyAlignment="1" applyProtection="1">
      <alignment horizontal="left" vertical="top" wrapText="1"/>
    </xf>
    <xf numFmtId="20" fontId="15" fillId="0" borderId="38" xfId="0" applyNumberFormat="1" applyFont="1" applyBorder="1" applyAlignment="1" applyProtection="1">
      <alignment horizontal="center" vertical="center"/>
    </xf>
    <xf numFmtId="20" fontId="15" fillId="0" borderId="39" xfId="0" applyNumberFormat="1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30" xfId="0" applyFont="1" applyBorder="1" applyAlignment="1" applyProtection="1">
      <alignment horizontal="left" vertical="top" wrapText="1"/>
    </xf>
    <xf numFmtId="20" fontId="15" fillId="0" borderId="53" xfId="0" applyNumberFormat="1" applyFont="1" applyBorder="1" applyAlignment="1" applyProtection="1">
      <alignment horizontal="center" vertical="center"/>
    </xf>
    <xf numFmtId="20" fontId="15" fillId="0" borderId="5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7" borderId="43" xfId="0" applyFont="1" applyFill="1" applyBorder="1" applyAlignment="1" applyProtection="1">
      <alignment horizontal="left" vertical="top" wrapText="1"/>
    </xf>
    <xf numFmtId="0" fontId="15" fillId="7" borderId="12" xfId="0" applyFont="1" applyFill="1" applyBorder="1" applyAlignment="1" applyProtection="1">
      <alignment horizontal="left" vertical="top" wrapText="1"/>
    </xf>
    <xf numFmtId="0" fontId="15" fillId="7" borderId="13" xfId="0" applyFont="1" applyFill="1" applyBorder="1" applyAlignment="1" applyProtection="1">
      <alignment horizontal="left" vertical="top" wrapText="1"/>
    </xf>
    <xf numFmtId="0" fontId="15" fillId="0" borderId="31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29" xfId="0" applyFont="1" applyBorder="1" applyAlignment="1" applyProtection="1">
      <alignment horizontal="left" vertical="top" wrapText="1"/>
    </xf>
    <xf numFmtId="0" fontId="15" fillId="0" borderId="39" xfId="0" applyFont="1" applyBorder="1" applyAlignment="1" applyProtection="1">
      <alignment horizontal="center" vertical="center"/>
    </xf>
    <xf numFmtId="20" fontId="15" fillId="0" borderId="23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0" fontId="15" fillId="7" borderId="43" xfId="0" applyFont="1" applyFill="1" applyBorder="1" applyAlignment="1" applyProtection="1">
      <alignment horizontal="left" wrapText="1"/>
    </xf>
    <xf numFmtId="0" fontId="15" fillId="7" borderId="12" xfId="0" applyFont="1" applyFill="1" applyBorder="1" applyAlignment="1" applyProtection="1">
      <alignment horizontal="left" wrapText="1"/>
    </xf>
    <xf numFmtId="0" fontId="15" fillId="7" borderId="13" xfId="0" applyFont="1" applyFill="1" applyBorder="1" applyAlignment="1" applyProtection="1">
      <alignment horizontal="left" wrapText="1"/>
    </xf>
    <xf numFmtId="0" fontId="15" fillId="6" borderId="43" xfId="0" applyFont="1" applyFill="1" applyBorder="1" applyAlignment="1" applyProtection="1">
      <alignment horizontal="left" wrapText="1"/>
    </xf>
    <xf numFmtId="0" fontId="15" fillId="6" borderId="12" xfId="0" applyFont="1" applyFill="1" applyBorder="1" applyAlignment="1" applyProtection="1">
      <alignment horizontal="left" wrapText="1"/>
    </xf>
    <xf numFmtId="0" fontId="15" fillId="6" borderId="13" xfId="0" applyFont="1" applyFill="1" applyBorder="1" applyAlignment="1" applyProtection="1">
      <alignment horizontal="left" wrapText="1"/>
    </xf>
    <xf numFmtId="0" fontId="15" fillId="0" borderId="43" xfId="0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36" xfId="0" applyNumberFormat="1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15" fillId="0" borderId="7" xfId="0" applyFont="1" applyBorder="1" applyAlignment="1" applyProtection="1">
      <alignment horizontal="left" vertical="top" wrapText="1"/>
    </xf>
    <xf numFmtId="0" fontId="15" fillId="0" borderId="0" xfId="0" applyFont="1" applyProtection="1"/>
    <xf numFmtId="164" fontId="16" fillId="2" borderId="4" xfId="0" applyNumberFormat="1" applyFont="1" applyFill="1" applyBorder="1" applyAlignment="1" applyProtection="1">
      <alignment horizontal="center"/>
      <protection locked="0"/>
    </xf>
    <xf numFmtId="20" fontId="15" fillId="2" borderId="4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left" vertical="top"/>
    </xf>
    <xf numFmtId="49" fontId="15" fillId="0" borderId="0" xfId="0" applyNumberFormat="1" applyFont="1" applyBorder="1" applyAlignment="1" applyProtection="1">
      <alignment horizontal="left" vertical="top"/>
    </xf>
    <xf numFmtId="49" fontId="15" fillId="0" borderId="27" xfId="0" applyNumberFormat="1" applyFont="1" applyBorder="1" applyAlignment="1" applyProtection="1">
      <alignment horizontal="left" vertical="top"/>
    </xf>
    <xf numFmtId="49" fontId="15" fillId="0" borderId="28" xfId="0" applyNumberFormat="1" applyFont="1" applyBorder="1" applyAlignment="1" applyProtection="1">
      <alignment horizontal="left" vertical="top"/>
    </xf>
    <xf numFmtId="20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Protection="1"/>
    <xf numFmtId="0" fontId="15" fillId="0" borderId="16" xfId="0" applyFont="1" applyBorder="1" applyAlignment="1" applyProtection="1">
      <alignment horizontal="left" vertical="top"/>
    </xf>
    <xf numFmtId="0" fontId="15" fillId="0" borderId="30" xfId="0" applyFont="1" applyBorder="1" applyAlignment="1" applyProtection="1">
      <alignment horizontal="left" vertical="top"/>
    </xf>
    <xf numFmtId="20" fontId="15" fillId="0" borderId="53" xfId="0" applyNumberFormat="1" applyFont="1" applyFill="1" applyBorder="1" applyAlignment="1" applyProtection="1">
      <alignment horizontal="center" vertical="center"/>
      <protection locked="0"/>
    </xf>
    <xf numFmtId="0" fontId="15" fillId="7" borderId="43" xfId="0" applyFont="1" applyFill="1" applyBorder="1" applyProtection="1"/>
    <xf numFmtId="0" fontId="15" fillId="7" borderId="12" xfId="0" applyFont="1" applyFill="1" applyBorder="1" applyAlignment="1" applyProtection="1">
      <alignment horizontal="left" vertical="top"/>
    </xf>
    <xf numFmtId="0" fontId="15" fillId="7" borderId="13" xfId="0" applyFont="1" applyFill="1" applyBorder="1" applyAlignment="1" applyProtection="1">
      <alignment horizontal="left" vertical="top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left" vertical="top"/>
    </xf>
    <xf numFmtId="0" fontId="15" fillId="0" borderId="29" xfId="0" applyFont="1" applyBorder="1" applyAlignment="1" applyProtection="1">
      <alignment horizontal="left" vertical="top"/>
    </xf>
    <xf numFmtId="0" fontId="15" fillId="0" borderId="26" xfId="0" applyFont="1" applyBorder="1" applyAlignment="1" applyProtection="1">
      <alignment horizontal="left" vertical="top"/>
    </xf>
    <xf numFmtId="0" fontId="15" fillId="0" borderId="27" xfId="0" applyFont="1" applyBorder="1" applyAlignment="1" applyProtection="1">
      <alignment horizontal="left" vertical="top"/>
    </xf>
    <xf numFmtId="0" fontId="15" fillId="0" borderId="28" xfId="0" applyFont="1" applyBorder="1" applyAlignment="1" applyProtection="1">
      <alignment horizontal="left" vertical="top"/>
    </xf>
    <xf numFmtId="0" fontId="15" fillId="0" borderId="32" xfId="0" applyFont="1" applyBorder="1" applyAlignment="1" applyProtection="1">
      <alignment horizontal="left" vertical="top"/>
    </xf>
    <xf numFmtId="0" fontId="15" fillId="7" borderId="43" xfId="0" applyFont="1" applyFill="1" applyBorder="1" applyAlignment="1" applyProtection="1">
      <alignment horizontal="left" vertical="top"/>
    </xf>
    <xf numFmtId="0" fontId="15" fillId="0" borderId="31" xfId="0" applyFont="1" applyBorder="1" applyAlignment="1" applyProtection="1">
      <alignment horizontal="left" vertical="top"/>
    </xf>
    <xf numFmtId="0" fontId="16" fillId="5" borderId="0" xfId="0" applyFont="1" applyFill="1" applyBorder="1" applyAlignment="1" applyProtection="1">
      <alignment horizontal="left" vertical="top"/>
    </xf>
    <xf numFmtId="0" fontId="15" fillId="5" borderId="0" xfId="0" applyFont="1" applyFill="1" applyBorder="1" applyAlignment="1" applyProtection="1">
      <alignment horizontal="left" vertical="top"/>
    </xf>
    <xf numFmtId="0" fontId="15" fillId="5" borderId="29" xfId="0" applyFont="1" applyFill="1" applyBorder="1" applyAlignment="1" applyProtection="1">
      <alignment horizontal="left" vertical="top"/>
    </xf>
    <xf numFmtId="0" fontId="15" fillId="5" borderId="32" xfId="0" applyFont="1" applyFill="1" applyBorder="1" applyAlignment="1" applyProtection="1">
      <alignment horizontal="left" vertical="top"/>
    </xf>
    <xf numFmtId="0" fontId="15" fillId="5" borderId="16" xfId="0" applyFont="1" applyFill="1" applyBorder="1" applyAlignment="1" applyProtection="1">
      <alignment horizontal="left" vertical="top"/>
    </xf>
    <xf numFmtId="0" fontId="15" fillId="5" borderId="30" xfId="0" applyFont="1" applyFill="1" applyBorder="1" applyAlignment="1" applyProtection="1">
      <alignment horizontal="left" vertical="top"/>
    </xf>
    <xf numFmtId="0" fontId="15" fillId="5" borderId="27" xfId="0" applyFont="1" applyFill="1" applyBorder="1" applyAlignment="1" applyProtection="1">
      <alignment horizontal="left" vertical="top"/>
    </xf>
    <xf numFmtId="0" fontId="15" fillId="5" borderId="28" xfId="0" applyFont="1" applyFill="1" applyBorder="1" applyAlignment="1" applyProtection="1">
      <alignment horizontal="left" vertical="top"/>
    </xf>
    <xf numFmtId="0" fontId="15" fillId="7" borderId="43" xfId="0" applyFont="1" applyFill="1" applyBorder="1" applyAlignment="1" applyProtection="1"/>
    <xf numFmtId="0" fontId="16" fillId="5" borderId="26" xfId="0" applyFont="1" applyFill="1" applyBorder="1" applyAlignment="1" applyProtection="1">
      <alignment horizontal="left" vertical="top"/>
    </xf>
    <xf numFmtId="0" fontId="15" fillId="5" borderId="33" xfId="0" applyFont="1" applyFill="1" applyBorder="1" applyProtection="1"/>
    <xf numFmtId="0" fontId="15" fillId="5" borderId="6" xfId="0" applyFont="1" applyFill="1" applyBorder="1" applyAlignment="1" applyProtection="1">
      <alignment horizontal="left" vertical="top"/>
    </xf>
    <xf numFmtId="0" fontId="15" fillId="5" borderId="7" xfId="0" applyFont="1" applyFill="1" applyBorder="1" applyAlignment="1" applyProtection="1">
      <alignment horizontal="left" vertical="top"/>
    </xf>
    <xf numFmtId="0" fontId="15" fillId="0" borderId="26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5" fillId="4" borderId="27" xfId="0" applyFont="1" applyFill="1" applyBorder="1" applyAlignment="1" applyProtection="1">
      <alignment horizontal="left" vertical="center"/>
    </xf>
    <xf numFmtId="0" fontId="15" fillId="4" borderId="28" xfId="0" applyFont="1" applyFill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5" fillId="4" borderId="16" xfId="0" applyFont="1" applyFill="1" applyBorder="1" applyAlignment="1" applyProtection="1">
      <alignment horizontal="left" vertical="center"/>
    </xf>
    <xf numFmtId="0" fontId="15" fillId="4" borderId="30" xfId="0" applyFont="1" applyFill="1" applyBorder="1" applyAlignment="1" applyProtection="1">
      <alignment horizontal="left" vertical="center"/>
    </xf>
    <xf numFmtId="20" fontId="15" fillId="0" borderId="34" xfId="0" applyNumberFormat="1" applyFont="1" applyBorder="1" applyAlignment="1" applyProtection="1">
      <alignment horizontal="center" vertical="center"/>
    </xf>
    <xf numFmtId="20" fontId="15" fillId="0" borderId="35" xfId="0" applyNumberFormat="1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36" xfId="0" applyFont="1" applyBorder="1" applyProtection="1"/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5" fillId="5" borderId="32" xfId="0" applyFont="1" applyFill="1" applyBorder="1" applyAlignment="1" applyProtection="1">
      <alignment horizontal="left" vertical="top" wrapText="1"/>
    </xf>
    <xf numFmtId="0" fontId="15" fillId="5" borderId="16" xfId="0" applyFont="1" applyFill="1" applyBorder="1" applyAlignment="1" applyProtection="1">
      <alignment horizontal="left" vertical="top" wrapText="1"/>
    </xf>
    <xf numFmtId="0" fontId="15" fillId="5" borderId="3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/>
  </cellXfs>
  <cellStyles count="6">
    <cellStyle name="Hyperlink 2" xfId="2"/>
    <cellStyle name="Hyperlink 2 2" xfId="3"/>
    <cellStyle name="Link" xfId="1" builtinId="8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12</xdr:col>
      <xdr:colOff>0</xdr:colOff>
      <xdr:row>3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9525"/>
          <a:ext cx="66198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- Lektionsfordeling 8 - 8 - 5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12</xdr:col>
      <xdr:colOff>0</xdr:colOff>
      <xdr:row>7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0025" y="419100"/>
          <a:ext cx="6629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Grundkursus: </a:t>
          </a:r>
        </a:p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fraviges, og de praktiske øvelsers indhold og varighed skal minimum svare til det beskrevne.</a:t>
          </a:r>
        </a:p>
      </xdr:txBody>
    </xdr:sp>
    <xdr:clientData/>
  </xdr:twoCellAnchor>
  <xdr:twoCellAnchor>
    <xdr:from>
      <xdr:col>0</xdr:col>
      <xdr:colOff>190500</xdr:colOff>
      <xdr:row>7</xdr:row>
      <xdr:rowOff>133350</xdr:rowOff>
    </xdr:from>
    <xdr:to>
      <xdr:col>11</xdr:col>
      <xdr:colOff>638175</xdr:colOff>
      <xdr:row>10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0500" y="1104900"/>
          <a:ext cx="6629400" cy="476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marL="0" indent="0"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datoerne ved de enkelte dage. Ellers dateres fortløbende.</a:t>
          </a:r>
        </a:p>
        <a:p>
          <a:pPr marL="0" indent="0"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hver dag. Alternativt tastes korrekt tidspunkt hver dag.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9:N102"/>
  <sheetViews>
    <sheetView showZeros="0" tabSelected="1" view="pageLayout" topLeftCell="A16" zoomScale="145" zoomScaleNormal="100" zoomScalePageLayoutView="145" workbookViewId="0">
      <selection activeCell="B28" sqref="B28:L29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9" spans="2:12" x14ac:dyDescent="0.25">
      <c r="G9" s="2">
        <f>I13</f>
        <v>0.33333333333333331</v>
      </c>
      <c r="H9" s="3">
        <v>6.9444000000000005E-4</v>
      </c>
    </row>
    <row r="10" spans="2:12" x14ac:dyDescent="0.25">
      <c r="F10" s="4">
        <f>I12</f>
        <v>0</v>
      </c>
      <c r="G10" s="4">
        <f>G58</f>
        <v>0</v>
      </c>
      <c r="H10" s="4">
        <f>G84</f>
        <v>0</v>
      </c>
      <c r="I10" s="4" t="e">
        <f>#REF!</f>
        <v>#REF!</v>
      </c>
      <c r="J10" s="5"/>
    </row>
    <row r="11" spans="2:12" ht="13.8" thickBot="1" x14ac:dyDescent="0.3"/>
    <row r="12" spans="2:12" ht="14.4" thickBot="1" x14ac:dyDescent="0.3">
      <c r="B12" s="82" t="s">
        <v>17</v>
      </c>
      <c r="C12" s="83"/>
      <c r="D12" s="83"/>
      <c r="E12" s="83"/>
      <c r="F12" s="83"/>
      <c r="G12" s="83"/>
      <c r="H12" s="84"/>
      <c r="I12" s="85"/>
      <c r="J12" s="86" t="s">
        <v>18</v>
      </c>
      <c r="K12" s="87"/>
      <c r="L12" s="88"/>
    </row>
    <row r="13" spans="2:12" ht="14.4" thickBot="1" x14ac:dyDescent="0.3">
      <c r="B13" s="89" t="s">
        <v>19</v>
      </c>
      <c r="C13" s="90"/>
      <c r="D13" s="90"/>
      <c r="E13" s="90"/>
      <c r="F13" s="90"/>
      <c r="G13" s="90"/>
      <c r="H13" s="91"/>
      <c r="I13" s="92">
        <v>0.33333333333333331</v>
      </c>
      <c r="J13" s="93" t="s">
        <v>45</v>
      </c>
      <c r="K13" s="94"/>
      <c r="L13" s="95"/>
    </row>
    <row r="14" spans="2:12" ht="14.4" thickBot="1" x14ac:dyDescent="0.3">
      <c r="B14" s="89" t="s">
        <v>16</v>
      </c>
      <c r="C14" s="90"/>
      <c r="D14" s="90"/>
      <c r="E14" s="90"/>
      <c r="F14" s="90"/>
      <c r="G14" s="90"/>
      <c r="H14" s="91"/>
      <c r="I14" s="96">
        <v>15</v>
      </c>
      <c r="J14" s="93" t="s">
        <v>33</v>
      </c>
      <c r="K14" s="94"/>
      <c r="L14" s="95"/>
    </row>
    <row r="15" spans="2:12" ht="14.4" thickBot="1" x14ac:dyDescent="0.3">
      <c r="B15" s="89" t="s">
        <v>84</v>
      </c>
      <c r="C15" s="90"/>
      <c r="D15" s="90"/>
      <c r="E15" s="90"/>
      <c r="F15" s="90"/>
      <c r="G15" s="90"/>
      <c r="H15" s="91"/>
      <c r="I15" s="97">
        <v>30</v>
      </c>
      <c r="J15" s="93" t="s">
        <v>33</v>
      </c>
      <c r="K15" s="94"/>
      <c r="L15" s="95"/>
    </row>
    <row r="16" spans="2:12" ht="14.4" thickBot="1" x14ac:dyDescent="0.3">
      <c r="B16" s="89" t="s">
        <v>85</v>
      </c>
      <c r="C16" s="90"/>
      <c r="D16" s="90"/>
      <c r="E16" s="90"/>
      <c r="F16" s="90"/>
      <c r="G16" s="98"/>
      <c r="H16" s="99"/>
      <c r="I16" s="100">
        <v>10</v>
      </c>
      <c r="J16" s="101" t="s">
        <v>33</v>
      </c>
      <c r="K16" s="102"/>
      <c r="L16" s="103"/>
    </row>
    <row r="17" spans="2:12" ht="14.4" thickBot="1" x14ac:dyDescent="0.3">
      <c r="B17" s="104" t="s">
        <v>66</v>
      </c>
      <c r="C17" s="105"/>
      <c r="D17" s="105"/>
      <c r="E17" s="105"/>
      <c r="F17" s="106"/>
      <c r="G17" s="107"/>
      <c r="H17" s="108"/>
      <c r="I17" s="108"/>
      <c r="J17" s="109"/>
      <c r="K17" s="110"/>
      <c r="L17" s="111"/>
    </row>
    <row r="18" spans="2:12" ht="14.4" thickBot="1" x14ac:dyDescent="0.3">
      <c r="B18" s="104" t="s">
        <v>65</v>
      </c>
      <c r="C18" s="105"/>
      <c r="D18" s="105"/>
      <c r="E18" s="105"/>
      <c r="F18" s="106"/>
      <c r="G18" s="107"/>
      <c r="H18" s="108"/>
      <c r="I18" s="108"/>
      <c r="J18" s="109"/>
      <c r="K18" s="112"/>
      <c r="L18" s="113"/>
    </row>
    <row r="19" spans="2:12" ht="14.4" thickBot="1" x14ac:dyDescent="0.3">
      <c r="B19" s="104" t="s">
        <v>34</v>
      </c>
      <c r="C19" s="105"/>
      <c r="D19" s="105"/>
      <c r="E19" s="105"/>
      <c r="F19" s="106"/>
      <c r="G19" s="107"/>
      <c r="H19" s="108"/>
      <c r="I19" s="108"/>
      <c r="J19" s="109"/>
      <c r="K19" s="112"/>
      <c r="L19" s="113"/>
    </row>
    <row r="20" spans="2:12" ht="14.4" thickBot="1" x14ac:dyDescent="0.3">
      <c r="B20" s="114" t="s">
        <v>35</v>
      </c>
      <c r="C20" s="115"/>
      <c r="D20" s="115"/>
      <c r="E20" s="115"/>
      <c r="F20" s="116"/>
      <c r="G20" s="107"/>
      <c r="H20" s="108"/>
      <c r="I20" s="108"/>
      <c r="J20" s="109"/>
      <c r="K20" s="112"/>
      <c r="L20" s="113"/>
    </row>
    <row r="21" spans="2:12" ht="14.4" thickBot="1" x14ac:dyDescent="0.3">
      <c r="B21" s="117" t="s">
        <v>75</v>
      </c>
      <c r="C21" s="118"/>
      <c r="D21" s="118"/>
      <c r="E21" s="118"/>
      <c r="F21" s="119"/>
      <c r="G21" s="107"/>
      <c r="H21" s="108"/>
      <c r="I21" s="108"/>
      <c r="J21" s="109"/>
      <c r="K21" s="112"/>
      <c r="L21" s="113"/>
    </row>
    <row r="22" spans="2:12" ht="14.4" thickBot="1" x14ac:dyDescent="0.3">
      <c r="B22" s="114" t="s">
        <v>63</v>
      </c>
      <c r="C22" s="115"/>
      <c r="D22" s="115"/>
      <c r="E22" s="115"/>
      <c r="F22" s="116"/>
      <c r="G22" s="107"/>
      <c r="H22" s="108"/>
      <c r="I22" s="108"/>
      <c r="J22" s="109"/>
      <c r="K22" s="112"/>
      <c r="L22" s="113"/>
    </row>
    <row r="23" spans="2:12" ht="14.4" thickBot="1" x14ac:dyDescent="0.3">
      <c r="B23" s="114" t="s">
        <v>73</v>
      </c>
      <c r="C23" s="115"/>
      <c r="D23" s="115"/>
      <c r="E23" s="115"/>
      <c r="F23" s="116"/>
      <c r="G23" s="107"/>
      <c r="H23" s="108"/>
      <c r="I23" s="108"/>
      <c r="J23" s="109"/>
      <c r="K23" s="112"/>
      <c r="L23" s="113"/>
    </row>
    <row r="24" spans="2:12" ht="14.4" thickBot="1" x14ac:dyDescent="0.3">
      <c r="B24" s="114" t="s">
        <v>36</v>
      </c>
      <c r="C24" s="115"/>
      <c r="D24" s="115"/>
      <c r="E24" s="115"/>
      <c r="F24" s="116"/>
      <c r="G24" s="107"/>
      <c r="H24" s="108"/>
      <c r="I24" s="108"/>
      <c r="J24" s="109"/>
      <c r="K24" s="112"/>
      <c r="L24" s="113"/>
    </row>
    <row r="25" spans="2:12" ht="14.4" thickBot="1" x14ac:dyDescent="0.3">
      <c r="B25" s="104" t="s">
        <v>37</v>
      </c>
      <c r="C25" s="105"/>
      <c r="D25" s="105"/>
      <c r="E25" s="105"/>
      <c r="F25" s="106"/>
      <c r="G25" s="107"/>
      <c r="H25" s="108"/>
      <c r="I25" s="108"/>
      <c r="J25" s="109"/>
      <c r="K25" s="120"/>
      <c r="L25" s="121"/>
    </row>
    <row r="26" spans="2:12" ht="14.4" thickBot="1" x14ac:dyDescent="0.3">
      <c r="B26" s="122" t="s">
        <v>64</v>
      </c>
      <c r="C26" s="123"/>
      <c r="D26" s="123"/>
      <c r="E26" s="123"/>
      <c r="F26" s="123"/>
      <c r="G26" s="107"/>
      <c r="H26" s="108"/>
      <c r="I26" s="108"/>
      <c r="J26" s="109"/>
      <c r="K26" s="107"/>
      <c r="L26" s="108"/>
    </row>
    <row r="27" spans="2:12" ht="14.4" thickBot="1" x14ac:dyDescent="0.3">
      <c r="B27" s="124" t="s">
        <v>39</v>
      </c>
      <c r="C27" s="125"/>
      <c r="D27" s="126"/>
      <c r="E27" s="126"/>
      <c r="F27" s="127"/>
      <c r="G27" s="128"/>
      <c r="H27" s="127"/>
      <c r="I27" s="127"/>
      <c r="J27" s="127"/>
      <c r="K27" s="129"/>
      <c r="L27" s="130"/>
    </row>
    <row r="28" spans="2:12" ht="13.8" x14ac:dyDescent="0.25">
      <c r="B28" s="244"/>
      <c r="C28" s="244"/>
      <c r="D28" s="244"/>
      <c r="E28" s="244"/>
      <c r="F28" s="245"/>
      <c r="G28" s="246"/>
      <c r="H28" s="245"/>
      <c r="I28" s="245"/>
      <c r="J28" s="245"/>
      <c r="K28" s="247"/>
      <c r="L28" s="247"/>
    </row>
    <row r="29" spans="2:12" ht="13.8" x14ac:dyDescent="0.25">
      <c r="B29" s="244"/>
      <c r="C29" s="244"/>
      <c r="D29" s="244"/>
      <c r="E29" s="244"/>
      <c r="F29" s="245"/>
      <c r="G29" s="246"/>
      <c r="H29" s="245"/>
      <c r="I29" s="245"/>
      <c r="J29" s="245"/>
      <c r="K29" s="247"/>
      <c r="L29" s="247"/>
    </row>
    <row r="30" spans="2:12" ht="13.8" thickBot="1" x14ac:dyDescent="0.3">
      <c r="L30" s="6"/>
    </row>
    <row r="31" spans="2:12" ht="14.4" thickBot="1" x14ac:dyDescent="0.3">
      <c r="B31" s="131" t="s">
        <v>9</v>
      </c>
      <c r="C31" s="132" t="s">
        <v>10</v>
      </c>
      <c r="D31" s="132" t="s">
        <v>11</v>
      </c>
      <c r="E31" s="132" t="s">
        <v>15</v>
      </c>
      <c r="F31" s="133" t="s">
        <v>12</v>
      </c>
      <c r="G31" s="134">
        <f>IF(I12&lt;&gt;" ",I12,0)</f>
        <v>0</v>
      </c>
      <c r="H31" s="135"/>
      <c r="I31" s="135"/>
      <c r="J31" s="135"/>
      <c r="K31" s="135"/>
      <c r="L31" s="136"/>
    </row>
    <row r="32" spans="2:12" ht="13.8" x14ac:dyDescent="0.25">
      <c r="B32" s="137">
        <f>I13</f>
        <v>0.33333333333333331</v>
      </c>
      <c r="C32" s="138">
        <f>G9+(H9*I14)</f>
        <v>0.34374993333333331</v>
      </c>
      <c r="D32" s="139">
        <f>I14</f>
        <v>15</v>
      </c>
      <c r="E32" s="140"/>
      <c r="F32" s="141" t="s">
        <v>0</v>
      </c>
      <c r="G32" s="142"/>
      <c r="H32" s="142"/>
      <c r="I32" s="142"/>
      <c r="J32" s="142"/>
      <c r="K32" s="142"/>
      <c r="L32" s="143"/>
    </row>
    <row r="33" spans="2:12" ht="13.8" x14ac:dyDescent="0.25">
      <c r="B33" s="144">
        <f>C32</f>
        <v>0.34374993333333331</v>
      </c>
      <c r="C33" s="145">
        <f>B33+(45*H9)</f>
        <v>0.37499973333333331</v>
      </c>
      <c r="D33" s="146">
        <v>45</v>
      </c>
      <c r="E33" s="147">
        <v>1</v>
      </c>
      <c r="F33" s="148" t="s">
        <v>47</v>
      </c>
      <c r="G33" s="149"/>
      <c r="H33" s="149"/>
      <c r="I33" s="149"/>
      <c r="J33" s="149"/>
      <c r="K33" s="149"/>
      <c r="L33" s="150"/>
    </row>
    <row r="34" spans="2:12" ht="13.8" x14ac:dyDescent="0.25">
      <c r="B34" s="151"/>
      <c r="C34" s="152"/>
      <c r="D34" s="153"/>
      <c r="E34" s="147"/>
      <c r="F34" s="154" t="s">
        <v>2</v>
      </c>
      <c r="G34" s="155"/>
      <c r="H34" s="155"/>
      <c r="I34" s="155"/>
      <c r="J34" s="155"/>
      <c r="K34" s="155"/>
      <c r="L34" s="156"/>
    </row>
    <row r="35" spans="2:12" ht="13.8" x14ac:dyDescent="0.25">
      <c r="B35" s="157">
        <f>C33</f>
        <v>0.37499973333333331</v>
      </c>
      <c r="C35" s="158">
        <f>B35+(D35*H9)</f>
        <v>0.38194413333333332</v>
      </c>
      <c r="D35" s="159">
        <f>$I$16</f>
        <v>10</v>
      </c>
      <c r="E35" s="160"/>
      <c r="F35" s="161" t="s">
        <v>4</v>
      </c>
      <c r="G35" s="162"/>
      <c r="H35" s="162"/>
      <c r="I35" s="162"/>
      <c r="J35" s="162"/>
      <c r="K35" s="162"/>
      <c r="L35" s="163"/>
    </row>
    <row r="36" spans="2:12" ht="13.8" x14ac:dyDescent="0.25">
      <c r="B36" s="144">
        <f>C35</f>
        <v>0.38194413333333332</v>
      </c>
      <c r="C36" s="145">
        <f>B36+(45*$H$9)</f>
        <v>0.41319393333333332</v>
      </c>
      <c r="D36" s="153">
        <v>45</v>
      </c>
      <c r="E36" s="147">
        <v>2</v>
      </c>
      <c r="F36" s="164" t="s">
        <v>3</v>
      </c>
      <c r="G36" s="165"/>
      <c r="H36" s="165"/>
      <c r="I36" s="165"/>
      <c r="J36" s="165"/>
      <c r="K36" s="165"/>
      <c r="L36" s="166"/>
    </row>
    <row r="37" spans="2:12" ht="13.8" x14ac:dyDescent="0.25">
      <c r="B37" s="151"/>
      <c r="C37" s="152"/>
      <c r="D37" s="167"/>
      <c r="E37" s="147"/>
      <c r="F37" s="154" t="s">
        <v>1</v>
      </c>
      <c r="G37" s="155"/>
      <c r="H37" s="155"/>
      <c r="I37" s="155"/>
      <c r="J37" s="155"/>
      <c r="K37" s="155"/>
      <c r="L37" s="156"/>
    </row>
    <row r="38" spans="2:12" ht="13.8" x14ac:dyDescent="0.25">
      <c r="B38" s="168">
        <f>C36</f>
        <v>0.41319393333333332</v>
      </c>
      <c r="C38" s="169">
        <f>B38+(D38*H9)</f>
        <v>0.42013833333333334</v>
      </c>
      <c r="D38" s="159">
        <f>$I$16</f>
        <v>10</v>
      </c>
      <c r="E38" s="170"/>
      <c r="F38" s="171" t="s">
        <v>4</v>
      </c>
      <c r="G38" s="172"/>
      <c r="H38" s="172"/>
      <c r="I38" s="172"/>
      <c r="J38" s="172"/>
      <c r="K38" s="172"/>
      <c r="L38" s="173"/>
    </row>
    <row r="39" spans="2:12" ht="13.8" x14ac:dyDescent="0.25">
      <c r="B39" s="144">
        <f>C38</f>
        <v>0.42013833333333334</v>
      </c>
      <c r="C39" s="145">
        <f>B39+(45*H9)</f>
        <v>0.45138813333333333</v>
      </c>
      <c r="D39" s="146">
        <v>45</v>
      </c>
      <c r="E39" s="147">
        <v>3</v>
      </c>
      <c r="F39" s="148" t="s">
        <v>6</v>
      </c>
      <c r="G39" s="149"/>
      <c r="H39" s="149"/>
      <c r="I39" s="149"/>
      <c r="J39" s="149"/>
      <c r="K39" s="149"/>
      <c r="L39" s="150"/>
    </row>
    <row r="40" spans="2:12" ht="13.8" x14ac:dyDescent="0.25">
      <c r="B40" s="151"/>
      <c r="C40" s="152"/>
      <c r="D40" s="167"/>
      <c r="E40" s="147"/>
      <c r="F40" s="154" t="s">
        <v>55</v>
      </c>
      <c r="G40" s="155"/>
      <c r="H40" s="155"/>
      <c r="I40" s="155"/>
      <c r="J40" s="155"/>
      <c r="K40" s="155"/>
      <c r="L40" s="156"/>
    </row>
    <row r="41" spans="2:12" ht="13.8" x14ac:dyDescent="0.25">
      <c r="B41" s="157">
        <f>C39</f>
        <v>0.45138813333333333</v>
      </c>
      <c r="C41" s="158">
        <f>B41+(D41*H9)</f>
        <v>0.45833253333333335</v>
      </c>
      <c r="D41" s="159">
        <f>$I$16</f>
        <v>10</v>
      </c>
      <c r="E41" s="160"/>
      <c r="F41" s="161" t="s">
        <v>4</v>
      </c>
      <c r="G41" s="162"/>
      <c r="H41" s="162"/>
      <c r="I41" s="162"/>
      <c r="J41" s="162"/>
      <c r="K41" s="162"/>
      <c r="L41" s="163"/>
    </row>
    <row r="42" spans="2:12" ht="13.8" x14ac:dyDescent="0.25">
      <c r="B42" s="144">
        <f>C41</f>
        <v>0.45833253333333335</v>
      </c>
      <c r="C42" s="145">
        <f>B42+(45*H9)</f>
        <v>0.48958233333333334</v>
      </c>
      <c r="D42" s="146">
        <v>45</v>
      </c>
      <c r="E42" s="147">
        <v>4</v>
      </c>
      <c r="F42" s="164" t="s">
        <v>56</v>
      </c>
      <c r="G42" s="165"/>
      <c r="H42" s="165"/>
      <c r="I42" s="165"/>
      <c r="J42" s="165"/>
      <c r="K42" s="165"/>
      <c r="L42" s="166"/>
    </row>
    <row r="43" spans="2:12" ht="13.8" x14ac:dyDescent="0.25">
      <c r="B43" s="151"/>
      <c r="C43" s="152"/>
      <c r="D43" s="167"/>
      <c r="E43" s="147"/>
      <c r="F43" s="154" t="s">
        <v>57</v>
      </c>
      <c r="G43" s="155"/>
      <c r="H43" s="155"/>
      <c r="I43" s="155"/>
      <c r="J43" s="155"/>
      <c r="K43" s="155"/>
      <c r="L43" s="156"/>
    </row>
    <row r="44" spans="2:12" ht="13.8" x14ac:dyDescent="0.25">
      <c r="B44" s="168">
        <f>C42</f>
        <v>0.48958233333333334</v>
      </c>
      <c r="C44" s="169">
        <f>B44+(I15*H9)</f>
        <v>0.51041553333333334</v>
      </c>
      <c r="D44" s="159">
        <f>$I$15</f>
        <v>30</v>
      </c>
      <c r="E44" s="170"/>
      <c r="F44" s="174" t="s">
        <v>7</v>
      </c>
      <c r="G44" s="175"/>
      <c r="H44" s="175"/>
      <c r="I44" s="175"/>
      <c r="J44" s="175"/>
      <c r="K44" s="175"/>
      <c r="L44" s="176"/>
    </row>
    <row r="45" spans="2:12" ht="13.8" x14ac:dyDescent="0.25">
      <c r="B45" s="144">
        <f>C44</f>
        <v>0.51041553333333334</v>
      </c>
      <c r="C45" s="145">
        <f>B45+(45*H9)</f>
        <v>0.54166533333333333</v>
      </c>
      <c r="D45" s="146">
        <v>45</v>
      </c>
      <c r="E45" s="147">
        <v>5</v>
      </c>
      <c r="F45" s="148" t="s">
        <v>53</v>
      </c>
      <c r="G45" s="149"/>
      <c r="H45" s="149"/>
      <c r="I45" s="149"/>
      <c r="J45" s="149"/>
      <c r="K45" s="149"/>
      <c r="L45" s="150"/>
    </row>
    <row r="46" spans="2:12" ht="13.8" x14ac:dyDescent="0.25">
      <c r="B46" s="151"/>
      <c r="C46" s="152"/>
      <c r="D46" s="167"/>
      <c r="E46" s="147"/>
      <c r="F46" s="154" t="s">
        <v>8</v>
      </c>
      <c r="G46" s="155"/>
      <c r="H46" s="155"/>
      <c r="I46" s="155"/>
      <c r="J46" s="155"/>
      <c r="K46" s="155"/>
      <c r="L46" s="156"/>
    </row>
    <row r="47" spans="2:12" ht="13.8" x14ac:dyDescent="0.25">
      <c r="B47" s="157">
        <f>C45</f>
        <v>0.54166533333333333</v>
      </c>
      <c r="C47" s="158">
        <f>B47+(D47*H9)</f>
        <v>0.54860973333333329</v>
      </c>
      <c r="D47" s="159">
        <f>$I$16</f>
        <v>10</v>
      </c>
      <c r="E47" s="160"/>
      <c r="F47" s="161" t="s">
        <v>4</v>
      </c>
      <c r="G47" s="162"/>
      <c r="H47" s="162"/>
      <c r="I47" s="162"/>
      <c r="J47" s="162"/>
      <c r="K47" s="162"/>
      <c r="L47" s="163"/>
    </row>
    <row r="48" spans="2:12" ht="13.8" x14ac:dyDescent="0.25">
      <c r="B48" s="144">
        <f>C47</f>
        <v>0.54860973333333329</v>
      </c>
      <c r="C48" s="145">
        <f>B48+(45*H9)</f>
        <v>0.57985953333333329</v>
      </c>
      <c r="D48" s="146">
        <v>45</v>
      </c>
      <c r="E48" s="147">
        <v>6</v>
      </c>
      <c r="F48" s="164" t="s">
        <v>51</v>
      </c>
      <c r="G48" s="165"/>
      <c r="H48" s="165"/>
      <c r="I48" s="165"/>
      <c r="J48" s="165"/>
      <c r="K48" s="165"/>
      <c r="L48" s="166"/>
    </row>
    <row r="49" spans="2:14" ht="13.8" x14ac:dyDescent="0.25">
      <c r="B49" s="151"/>
      <c r="C49" s="152"/>
      <c r="D49" s="167"/>
      <c r="E49" s="147"/>
      <c r="F49" s="154" t="s">
        <v>41</v>
      </c>
      <c r="G49" s="155"/>
      <c r="H49" s="155"/>
      <c r="I49" s="155"/>
      <c r="J49" s="155"/>
      <c r="K49" s="155"/>
      <c r="L49" s="156"/>
    </row>
    <row r="50" spans="2:14" ht="13.8" x14ac:dyDescent="0.25">
      <c r="B50" s="168">
        <f>C48</f>
        <v>0.57985953333333329</v>
      </c>
      <c r="C50" s="169">
        <f>B50+(D50*H9)</f>
        <v>0.58680393333333325</v>
      </c>
      <c r="D50" s="159">
        <f>$I$16</f>
        <v>10</v>
      </c>
      <c r="E50" s="170"/>
      <c r="F50" s="171" t="s">
        <v>4</v>
      </c>
      <c r="G50" s="172"/>
      <c r="H50" s="172"/>
      <c r="I50" s="172"/>
      <c r="J50" s="172"/>
      <c r="K50" s="172"/>
      <c r="L50" s="173"/>
    </row>
    <row r="51" spans="2:14" ht="13.8" x14ac:dyDescent="0.25">
      <c r="B51" s="144">
        <f>C50</f>
        <v>0.58680393333333325</v>
      </c>
      <c r="C51" s="145">
        <f>B51+(45*H9)</f>
        <v>0.61805373333333324</v>
      </c>
      <c r="D51" s="146">
        <v>45</v>
      </c>
      <c r="E51" s="147">
        <v>7</v>
      </c>
      <c r="F51" s="148" t="s">
        <v>60</v>
      </c>
      <c r="G51" s="149"/>
      <c r="H51" s="149"/>
      <c r="I51" s="149"/>
      <c r="J51" s="149"/>
      <c r="K51" s="149"/>
      <c r="L51" s="150"/>
    </row>
    <row r="52" spans="2:14" ht="13.8" x14ac:dyDescent="0.25">
      <c r="B52" s="151"/>
      <c r="C52" s="152"/>
      <c r="D52" s="167"/>
      <c r="E52" s="147"/>
      <c r="F52" s="164" t="s">
        <v>50</v>
      </c>
      <c r="G52" s="165"/>
      <c r="H52" s="165"/>
      <c r="I52" s="165"/>
      <c r="J52" s="165"/>
      <c r="K52" s="165"/>
      <c r="L52" s="166"/>
    </row>
    <row r="53" spans="2:14" ht="13.8" x14ac:dyDescent="0.25">
      <c r="B53" s="157">
        <f>C51</f>
        <v>0.61805373333333324</v>
      </c>
      <c r="C53" s="158">
        <f>B53+(D53*H9)</f>
        <v>0.62499813333333321</v>
      </c>
      <c r="D53" s="159">
        <f>$I$16</f>
        <v>10</v>
      </c>
      <c r="E53" s="177"/>
      <c r="F53" s="161" t="s">
        <v>4</v>
      </c>
      <c r="G53" s="162"/>
      <c r="H53" s="162"/>
      <c r="I53" s="162"/>
      <c r="J53" s="162"/>
      <c r="K53" s="162"/>
      <c r="L53" s="163"/>
    </row>
    <row r="54" spans="2:14" ht="13.8" x14ac:dyDescent="0.25">
      <c r="B54" s="144">
        <f>C53</f>
        <v>0.62499813333333321</v>
      </c>
      <c r="C54" s="145">
        <f>B54+(45*H9)</f>
        <v>0.6562479333333332</v>
      </c>
      <c r="D54" s="146">
        <v>45</v>
      </c>
      <c r="E54" s="178">
        <v>8</v>
      </c>
      <c r="F54" s="148" t="s">
        <v>59</v>
      </c>
      <c r="G54" s="149"/>
      <c r="H54" s="149"/>
      <c r="I54" s="149"/>
      <c r="J54" s="149"/>
      <c r="K54" s="149"/>
      <c r="L54" s="150"/>
    </row>
    <row r="55" spans="2:14" ht="14.4" thickBot="1" x14ac:dyDescent="0.3">
      <c r="B55" s="179"/>
      <c r="C55" s="180"/>
      <c r="D55" s="181"/>
      <c r="E55" s="182"/>
      <c r="F55" s="183"/>
      <c r="G55" s="184"/>
      <c r="H55" s="184"/>
      <c r="I55" s="184"/>
      <c r="J55" s="184"/>
      <c r="K55" s="184"/>
      <c r="L55" s="185"/>
    </row>
    <row r="56" spans="2:14" ht="13.8" x14ac:dyDescent="0.25">
      <c r="B56" s="238"/>
      <c r="C56" s="238"/>
      <c r="D56" s="239"/>
      <c r="E56" s="239"/>
      <c r="F56" s="240"/>
      <c r="G56" s="240"/>
      <c r="H56" s="240"/>
      <c r="I56" s="240"/>
      <c r="J56" s="240"/>
      <c r="K56" s="240"/>
      <c r="L56" s="240"/>
    </row>
    <row r="57" spans="2:14" ht="14.4" thickBot="1" x14ac:dyDescent="0.3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</row>
    <row r="58" spans="2:14" ht="14.4" thickBot="1" x14ac:dyDescent="0.3">
      <c r="B58" s="131" t="s">
        <v>9</v>
      </c>
      <c r="C58" s="132" t="s">
        <v>10</v>
      </c>
      <c r="D58" s="132" t="s">
        <v>11</v>
      </c>
      <c r="E58" s="132" t="s">
        <v>15</v>
      </c>
      <c r="F58" s="133" t="s">
        <v>13</v>
      </c>
      <c r="G58" s="187">
        <f>IF(F10&lt;&gt;0,F10+1,0)</f>
        <v>0</v>
      </c>
      <c r="H58" s="135"/>
      <c r="I58" s="135"/>
      <c r="J58" s="135"/>
      <c r="K58" s="135"/>
      <c r="L58" s="136"/>
      <c r="N58" s="6"/>
    </row>
    <row r="59" spans="2:14" ht="13.8" x14ac:dyDescent="0.25">
      <c r="B59" s="188">
        <f>I$13</f>
        <v>0.33333333333333331</v>
      </c>
      <c r="C59" s="145">
        <f>B59+(45*H$9)</f>
        <v>0.36458313333333331</v>
      </c>
      <c r="D59" s="146">
        <v>45</v>
      </c>
      <c r="E59" s="147">
        <v>9</v>
      </c>
      <c r="F59" s="189" t="s">
        <v>21</v>
      </c>
      <c r="G59" s="190"/>
      <c r="H59" s="191"/>
      <c r="I59" s="191"/>
      <c r="J59" s="191"/>
      <c r="K59" s="191"/>
      <c r="L59" s="192"/>
    </row>
    <row r="60" spans="2:14" ht="13.8" x14ac:dyDescent="0.25">
      <c r="B60" s="193"/>
      <c r="C60" s="152"/>
      <c r="D60" s="167"/>
      <c r="E60" s="147"/>
      <c r="F60" s="194" t="s">
        <v>52</v>
      </c>
      <c r="G60" s="195"/>
      <c r="H60" s="195"/>
      <c r="I60" s="195"/>
      <c r="J60" s="195"/>
      <c r="K60" s="195"/>
      <c r="L60" s="196"/>
    </row>
    <row r="61" spans="2:14" ht="13.8" x14ac:dyDescent="0.25">
      <c r="B61" s="197">
        <f>C59</f>
        <v>0.36458313333333331</v>
      </c>
      <c r="C61" s="158">
        <f>B61+(D61*H9)</f>
        <v>0.37152753333333333</v>
      </c>
      <c r="D61" s="159">
        <f>$I$16</f>
        <v>10</v>
      </c>
      <c r="E61" s="160"/>
      <c r="F61" s="198" t="s">
        <v>4</v>
      </c>
      <c r="G61" s="199"/>
      <c r="H61" s="199"/>
      <c r="I61" s="199"/>
      <c r="J61" s="199"/>
      <c r="K61" s="199"/>
      <c r="L61" s="200"/>
    </row>
    <row r="62" spans="2:14" ht="13.8" x14ac:dyDescent="0.25">
      <c r="B62" s="144">
        <f>C61</f>
        <v>0.37152753333333333</v>
      </c>
      <c r="C62" s="145">
        <f>B62+(45*$H$9)</f>
        <v>0.40277733333333332</v>
      </c>
      <c r="D62" s="146">
        <v>45</v>
      </c>
      <c r="E62" s="147">
        <v>10</v>
      </c>
      <c r="F62" s="201" t="s">
        <v>5</v>
      </c>
      <c r="G62" s="202"/>
      <c r="H62" s="202"/>
      <c r="I62" s="202"/>
      <c r="J62" s="202"/>
      <c r="K62" s="202"/>
      <c r="L62" s="203"/>
    </row>
    <row r="63" spans="2:14" ht="13.8" x14ac:dyDescent="0.25">
      <c r="B63" s="151"/>
      <c r="C63" s="152"/>
      <c r="D63" s="167"/>
      <c r="E63" s="147"/>
      <c r="F63" s="201"/>
      <c r="G63" s="195"/>
      <c r="H63" s="195"/>
      <c r="I63" s="195"/>
      <c r="J63" s="195"/>
      <c r="K63" s="195"/>
      <c r="L63" s="196"/>
      <c r="N63" s="8"/>
    </row>
    <row r="64" spans="2:14" ht="13.8" x14ac:dyDescent="0.25">
      <c r="B64" s="168">
        <f>C62</f>
        <v>0.40277733333333332</v>
      </c>
      <c r="C64" s="169">
        <f>B64+(D64*H$9)</f>
        <v>0.40972173333333334</v>
      </c>
      <c r="D64" s="159">
        <f>$I$16</f>
        <v>10</v>
      </c>
      <c r="E64" s="170"/>
      <c r="F64" s="171" t="s">
        <v>4</v>
      </c>
      <c r="G64" s="172"/>
      <c r="H64" s="172"/>
      <c r="I64" s="172"/>
      <c r="J64" s="172"/>
      <c r="K64" s="172"/>
      <c r="L64" s="173"/>
      <c r="N64" s="9"/>
    </row>
    <row r="65" spans="2:14" ht="13.8" x14ac:dyDescent="0.25">
      <c r="B65" s="144">
        <f>C64</f>
        <v>0.40972173333333334</v>
      </c>
      <c r="C65" s="145">
        <f>B65+(45*H$9)</f>
        <v>0.44097153333333333</v>
      </c>
      <c r="D65" s="146">
        <v>45</v>
      </c>
      <c r="E65" s="147">
        <v>11</v>
      </c>
      <c r="F65" s="204" t="s">
        <v>20</v>
      </c>
      <c r="G65" s="205"/>
      <c r="H65" s="205"/>
      <c r="I65" s="205"/>
      <c r="J65" s="205"/>
      <c r="K65" s="205"/>
      <c r="L65" s="206"/>
      <c r="N65" s="9"/>
    </row>
    <row r="66" spans="2:14" ht="13.8" x14ac:dyDescent="0.25">
      <c r="B66" s="151"/>
      <c r="C66" s="152"/>
      <c r="D66" s="167"/>
      <c r="E66" s="147"/>
      <c r="F66" s="207" t="s">
        <v>61</v>
      </c>
      <c r="G66" s="195"/>
      <c r="H66" s="195"/>
      <c r="I66" s="195"/>
      <c r="J66" s="195"/>
      <c r="K66" s="195"/>
      <c r="L66" s="196"/>
      <c r="N66" s="7"/>
    </row>
    <row r="67" spans="2:14" ht="13.8" x14ac:dyDescent="0.25">
      <c r="B67" s="157">
        <f>C65</f>
        <v>0.44097153333333333</v>
      </c>
      <c r="C67" s="158">
        <f>B67+(D67*H$9)</f>
        <v>0.44791593333333335</v>
      </c>
      <c r="D67" s="159">
        <f>$I$16</f>
        <v>10</v>
      </c>
      <c r="E67" s="160"/>
      <c r="F67" s="208" t="s">
        <v>4</v>
      </c>
      <c r="G67" s="199"/>
      <c r="H67" s="199"/>
      <c r="I67" s="199"/>
      <c r="J67" s="199"/>
      <c r="K67" s="199"/>
      <c r="L67" s="200"/>
      <c r="N67" s="10"/>
    </row>
    <row r="68" spans="2:14" ht="13.8" x14ac:dyDescent="0.25">
      <c r="B68" s="144">
        <f>C67</f>
        <v>0.44791593333333335</v>
      </c>
      <c r="C68" s="145">
        <f>B68+(45*H$9)</f>
        <v>0.47916573333333334</v>
      </c>
      <c r="D68" s="146">
        <v>45</v>
      </c>
      <c r="E68" s="147">
        <v>12</v>
      </c>
      <c r="F68" s="209" t="s">
        <v>27</v>
      </c>
      <c r="G68" s="202"/>
      <c r="H68" s="202"/>
      <c r="I68" s="202"/>
      <c r="J68" s="202"/>
      <c r="K68" s="202"/>
      <c r="L68" s="203"/>
      <c r="N68" s="6"/>
    </row>
    <row r="69" spans="2:14" ht="27.6" customHeight="1" x14ac:dyDescent="0.25">
      <c r="B69" s="151"/>
      <c r="C69" s="152"/>
      <c r="D69" s="167"/>
      <c r="E69" s="147"/>
      <c r="F69" s="154" t="s">
        <v>28</v>
      </c>
      <c r="G69" s="155"/>
      <c r="H69" s="155"/>
      <c r="I69" s="155"/>
      <c r="J69" s="155"/>
      <c r="K69" s="155"/>
      <c r="L69" s="156"/>
    </row>
    <row r="70" spans="2:14" ht="13.8" x14ac:dyDescent="0.25">
      <c r="B70" s="168">
        <f>C68</f>
        <v>0.47916573333333334</v>
      </c>
      <c r="C70" s="169">
        <f>B70+(I$15*H$9)</f>
        <v>0.49999893333333334</v>
      </c>
      <c r="D70" s="159">
        <f>$I$15</f>
        <v>30</v>
      </c>
      <c r="E70" s="170"/>
      <c r="F70" s="174" t="s">
        <v>7</v>
      </c>
      <c r="G70" s="175"/>
      <c r="H70" s="175"/>
      <c r="I70" s="175"/>
      <c r="J70" s="175"/>
      <c r="K70" s="175"/>
      <c r="L70" s="176"/>
    </row>
    <row r="71" spans="2:14" ht="13.8" x14ac:dyDescent="0.25">
      <c r="B71" s="144">
        <f>C70</f>
        <v>0.49999893333333334</v>
      </c>
      <c r="C71" s="145">
        <f>B71+(45*H$9)</f>
        <v>0.53124873333333333</v>
      </c>
      <c r="D71" s="146">
        <v>45</v>
      </c>
      <c r="E71" s="147">
        <v>13</v>
      </c>
      <c r="F71" s="204" t="s">
        <v>49</v>
      </c>
      <c r="G71" s="205"/>
      <c r="H71" s="205"/>
      <c r="I71" s="205"/>
      <c r="J71" s="205"/>
      <c r="K71" s="205"/>
      <c r="L71" s="206"/>
    </row>
    <row r="72" spans="2:14" ht="13.8" x14ac:dyDescent="0.25">
      <c r="B72" s="151"/>
      <c r="C72" s="152"/>
      <c r="D72" s="167"/>
      <c r="E72" s="147"/>
      <c r="F72" s="207" t="s">
        <v>48</v>
      </c>
      <c r="G72" s="195"/>
      <c r="H72" s="195"/>
      <c r="I72" s="195"/>
      <c r="J72" s="195"/>
      <c r="K72" s="195"/>
      <c r="L72" s="196"/>
    </row>
    <row r="73" spans="2:14" ht="13.8" x14ac:dyDescent="0.25">
      <c r="B73" s="157">
        <f>C71</f>
        <v>0.53124873333333333</v>
      </c>
      <c r="C73" s="158">
        <f>B73+(D73*H$9)</f>
        <v>0.5381931333333333</v>
      </c>
      <c r="D73" s="159">
        <f>$I$16</f>
        <v>10</v>
      </c>
      <c r="E73" s="160"/>
      <c r="F73" s="208" t="s">
        <v>4</v>
      </c>
      <c r="G73" s="199"/>
      <c r="H73" s="199"/>
      <c r="I73" s="199"/>
      <c r="J73" s="199"/>
      <c r="K73" s="199"/>
      <c r="L73" s="200"/>
    </row>
    <row r="74" spans="2:14" ht="13.8" x14ac:dyDescent="0.25">
      <c r="B74" s="144">
        <f>C73</f>
        <v>0.5381931333333333</v>
      </c>
      <c r="C74" s="145">
        <f>B74+(45*H$9)</f>
        <v>0.56944293333333329</v>
      </c>
      <c r="D74" s="146">
        <v>45</v>
      </c>
      <c r="E74" s="147">
        <v>14</v>
      </c>
      <c r="F74" s="210" t="s">
        <v>93</v>
      </c>
      <c r="G74" s="211"/>
      <c r="H74" s="211"/>
      <c r="I74" s="211"/>
      <c r="J74" s="211"/>
      <c r="K74" s="211"/>
      <c r="L74" s="212"/>
    </row>
    <row r="75" spans="2:14" ht="13.8" x14ac:dyDescent="0.25">
      <c r="B75" s="151"/>
      <c r="C75" s="152"/>
      <c r="D75" s="167"/>
      <c r="E75" s="147"/>
      <c r="F75" s="213" t="s">
        <v>23</v>
      </c>
      <c r="G75" s="214"/>
      <c r="H75" s="214"/>
      <c r="I75" s="214"/>
      <c r="J75" s="214"/>
      <c r="K75" s="214"/>
      <c r="L75" s="215"/>
    </row>
    <row r="76" spans="2:14" ht="13.8" x14ac:dyDescent="0.25">
      <c r="B76" s="168">
        <f>C74</f>
        <v>0.56944293333333329</v>
      </c>
      <c r="C76" s="169">
        <f>B76+(D76*H$9)</f>
        <v>0.57638733333333325</v>
      </c>
      <c r="D76" s="159">
        <f>$I$16</f>
        <v>10</v>
      </c>
      <c r="E76" s="170"/>
      <c r="F76" s="171" t="s">
        <v>4</v>
      </c>
      <c r="G76" s="172"/>
      <c r="H76" s="172"/>
      <c r="I76" s="172"/>
      <c r="J76" s="172"/>
      <c r="K76" s="172"/>
      <c r="L76" s="173"/>
    </row>
    <row r="77" spans="2:14" ht="13.8" x14ac:dyDescent="0.25">
      <c r="B77" s="144">
        <f>C76</f>
        <v>0.57638733333333325</v>
      </c>
      <c r="C77" s="145">
        <f>B77+(45*H$9)</f>
        <v>0.60763713333333325</v>
      </c>
      <c r="D77" s="146">
        <v>45</v>
      </c>
      <c r="E77" s="147">
        <v>15</v>
      </c>
      <c r="F77" s="210" t="s">
        <v>94</v>
      </c>
      <c r="G77" s="216"/>
      <c r="H77" s="216"/>
      <c r="I77" s="216"/>
      <c r="J77" s="216"/>
      <c r="K77" s="216"/>
      <c r="L77" s="217"/>
    </row>
    <row r="78" spans="2:14" ht="33.6" customHeight="1" x14ac:dyDescent="0.25">
      <c r="B78" s="151"/>
      <c r="C78" s="152"/>
      <c r="D78" s="167"/>
      <c r="E78" s="147"/>
      <c r="F78" s="241" t="s">
        <v>22</v>
      </c>
      <c r="G78" s="242"/>
      <c r="H78" s="242"/>
      <c r="I78" s="242"/>
      <c r="J78" s="242"/>
      <c r="K78" s="242"/>
      <c r="L78" s="243"/>
    </row>
    <row r="79" spans="2:14" ht="13.8" x14ac:dyDescent="0.25">
      <c r="B79" s="157">
        <f>C77</f>
        <v>0.60763713333333325</v>
      </c>
      <c r="C79" s="158">
        <f>B79+(D79*H$9)</f>
        <v>0.61458153333333321</v>
      </c>
      <c r="D79" s="159">
        <f>$I$16</f>
        <v>10</v>
      </c>
      <c r="E79" s="177"/>
      <c r="F79" s="218" t="s">
        <v>4</v>
      </c>
      <c r="G79" s="199"/>
      <c r="H79" s="199"/>
      <c r="I79" s="199"/>
      <c r="J79" s="199"/>
      <c r="K79" s="199"/>
      <c r="L79" s="200"/>
    </row>
    <row r="80" spans="2:14" ht="13.8" x14ac:dyDescent="0.25">
      <c r="B80" s="144">
        <f>C79</f>
        <v>0.61458153333333321</v>
      </c>
      <c r="C80" s="145">
        <f>B80+(45*H$9)</f>
        <v>0.6458313333333332</v>
      </c>
      <c r="D80" s="146">
        <v>45</v>
      </c>
      <c r="E80" s="178">
        <v>16</v>
      </c>
      <c r="F80" s="219" t="s">
        <v>62</v>
      </c>
      <c r="G80" s="216"/>
      <c r="H80" s="216"/>
      <c r="I80" s="216"/>
      <c r="J80" s="216"/>
      <c r="K80" s="216"/>
      <c r="L80" s="217"/>
    </row>
    <row r="81" spans="2:14" ht="14.4" thickBot="1" x14ac:dyDescent="0.3">
      <c r="B81" s="179"/>
      <c r="C81" s="180"/>
      <c r="D81" s="181"/>
      <c r="E81" s="182"/>
      <c r="F81" s="220" t="s">
        <v>24</v>
      </c>
      <c r="G81" s="221"/>
      <c r="H81" s="221"/>
      <c r="I81" s="221"/>
      <c r="J81" s="221"/>
      <c r="K81" s="221"/>
      <c r="L81" s="222"/>
    </row>
    <row r="82" spans="2:14" ht="13.8" x14ac:dyDescent="0.25"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</row>
    <row r="83" spans="2:14" ht="14.4" thickBot="1" x14ac:dyDescent="0.3"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N83" s="6"/>
    </row>
    <row r="84" spans="2:14" ht="14.4" thickBot="1" x14ac:dyDescent="0.3">
      <c r="B84" s="131" t="s">
        <v>9</v>
      </c>
      <c r="C84" s="132" t="s">
        <v>10</v>
      </c>
      <c r="D84" s="132" t="s">
        <v>11</v>
      </c>
      <c r="E84" s="132" t="s">
        <v>15</v>
      </c>
      <c r="F84" s="133" t="s">
        <v>14</v>
      </c>
      <c r="G84" s="187">
        <f>IF(F10&lt;&gt;0,G10+1,0)</f>
        <v>0</v>
      </c>
      <c r="H84" s="135"/>
      <c r="I84" s="135"/>
      <c r="J84" s="135"/>
      <c r="K84" s="135"/>
      <c r="L84" s="136"/>
      <c r="N84" s="6"/>
    </row>
    <row r="85" spans="2:14" ht="13.8" x14ac:dyDescent="0.25">
      <c r="B85" s="188">
        <f>I$13</f>
        <v>0.33333333333333331</v>
      </c>
      <c r="C85" s="145">
        <f>B85+(45*H$9)</f>
        <v>0.36458313333333331</v>
      </c>
      <c r="D85" s="146">
        <v>45</v>
      </c>
      <c r="E85" s="147">
        <v>17</v>
      </c>
      <c r="F85" s="204" t="s">
        <v>25</v>
      </c>
      <c r="G85" s="202"/>
      <c r="H85" s="205"/>
      <c r="I85" s="205"/>
      <c r="J85" s="205"/>
      <c r="K85" s="205"/>
      <c r="L85" s="206"/>
    </row>
    <row r="86" spans="2:14" ht="13.8" x14ac:dyDescent="0.25">
      <c r="B86" s="193"/>
      <c r="C86" s="152"/>
      <c r="D86" s="167"/>
      <c r="E86" s="147"/>
      <c r="F86" s="194"/>
      <c r="G86" s="195"/>
      <c r="H86" s="195"/>
      <c r="I86" s="195"/>
      <c r="J86" s="195"/>
      <c r="K86" s="195"/>
      <c r="L86" s="196"/>
    </row>
    <row r="87" spans="2:14" ht="13.8" x14ac:dyDescent="0.25">
      <c r="B87" s="197">
        <f>C85</f>
        <v>0.36458313333333331</v>
      </c>
      <c r="C87" s="158">
        <f>B87+(D87*H$9)</f>
        <v>0.37152753333333333</v>
      </c>
      <c r="D87" s="159">
        <f>$I$16</f>
        <v>10</v>
      </c>
      <c r="E87" s="160"/>
      <c r="F87" s="198" t="s">
        <v>4</v>
      </c>
      <c r="G87" s="199"/>
      <c r="H87" s="199"/>
      <c r="I87" s="199"/>
      <c r="J87" s="199"/>
      <c r="K87" s="199"/>
      <c r="L87" s="200"/>
    </row>
    <row r="88" spans="2:14" ht="30.6" customHeight="1" x14ac:dyDescent="0.25">
      <c r="B88" s="144">
        <f>C87</f>
        <v>0.37152753333333333</v>
      </c>
      <c r="C88" s="145">
        <f>B88+(45*$H$9)</f>
        <v>0.40277733333333332</v>
      </c>
      <c r="D88" s="146">
        <v>45</v>
      </c>
      <c r="E88" s="147">
        <v>18</v>
      </c>
      <c r="F88" s="148" t="s">
        <v>43</v>
      </c>
      <c r="G88" s="149"/>
      <c r="H88" s="149"/>
      <c r="I88" s="149"/>
      <c r="J88" s="149"/>
      <c r="K88" s="149"/>
      <c r="L88" s="150"/>
    </row>
    <row r="89" spans="2:14" ht="13.8" x14ac:dyDescent="0.25">
      <c r="B89" s="151"/>
      <c r="C89" s="152"/>
      <c r="D89" s="167"/>
      <c r="E89" s="147"/>
      <c r="F89" s="209" t="s">
        <v>44</v>
      </c>
      <c r="G89" s="195"/>
      <c r="H89" s="195"/>
      <c r="I89" s="195"/>
      <c r="J89" s="195"/>
      <c r="K89" s="195"/>
      <c r="L89" s="196"/>
    </row>
    <row r="90" spans="2:14" ht="13.8" x14ac:dyDescent="0.25">
      <c r="B90" s="168">
        <f>C88</f>
        <v>0.40277733333333332</v>
      </c>
      <c r="C90" s="169">
        <f>B90+(D90*H$9)</f>
        <v>0.40972173333333334</v>
      </c>
      <c r="D90" s="159">
        <f>$I$16</f>
        <v>10</v>
      </c>
      <c r="E90" s="170"/>
      <c r="F90" s="171" t="s">
        <v>4</v>
      </c>
      <c r="G90" s="172"/>
      <c r="H90" s="172"/>
      <c r="I90" s="172"/>
      <c r="J90" s="172"/>
      <c r="K90" s="172"/>
      <c r="L90" s="173"/>
    </row>
    <row r="91" spans="2:14" ht="13.8" x14ac:dyDescent="0.25">
      <c r="B91" s="144">
        <f>C90</f>
        <v>0.40972173333333334</v>
      </c>
      <c r="C91" s="145">
        <f>B91+(45*H$9)</f>
        <v>0.44097153333333333</v>
      </c>
      <c r="D91" s="146">
        <v>45</v>
      </c>
      <c r="E91" s="147">
        <v>19</v>
      </c>
      <c r="F91" s="204" t="s">
        <v>58</v>
      </c>
      <c r="G91" s="205"/>
      <c r="H91" s="205"/>
      <c r="I91" s="205"/>
      <c r="J91" s="205"/>
      <c r="K91" s="205"/>
      <c r="L91" s="206"/>
      <c r="N91" s="6"/>
    </row>
    <row r="92" spans="2:14" ht="13.8" x14ac:dyDescent="0.25">
      <c r="B92" s="151"/>
      <c r="C92" s="152"/>
      <c r="D92" s="167"/>
      <c r="E92" s="147"/>
      <c r="F92" s="207" t="s">
        <v>26</v>
      </c>
      <c r="G92" s="195"/>
      <c r="H92" s="195"/>
      <c r="I92" s="195"/>
      <c r="J92" s="195"/>
      <c r="K92" s="195"/>
      <c r="L92" s="196"/>
      <c r="N92" s="6"/>
    </row>
    <row r="93" spans="2:14" ht="13.8" x14ac:dyDescent="0.25">
      <c r="B93" s="157">
        <f>C91</f>
        <v>0.44097153333333333</v>
      </c>
      <c r="C93" s="158">
        <f>B93+(D93*H$9)</f>
        <v>0.44791593333333335</v>
      </c>
      <c r="D93" s="159">
        <f>$I$16</f>
        <v>10</v>
      </c>
      <c r="E93" s="160"/>
      <c r="F93" s="208" t="s">
        <v>4</v>
      </c>
      <c r="G93" s="199"/>
      <c r="H93" s="199"/>
      <c r="I93" s="199"/>
      <c r="J93" s="199"/>
      <c r="K93" s="199"/>
      <c r="L93" s="200"/>
      <c r="N93" s="6"/>
    </row>
    <row r="94" spans="2:14" ht="13.8" x14ac:dyDescent="0.25">
      <c r="B94" s="144">
        <f>C93</f>
        <v>0.44791593333333335</v>
      </c>
      <c r="C94" s="145">
        <f>B94+(45*H$9)</f>
        <v>0.47916573333333334</v>
      </c>
      <c r="D94" s="146">
        <v>45</v>
      </c>
      <c r="E94" s="147">
        <v>20</v>
      </c>
      <c r="F94" s="209"/>
      <c r="G94" s="202"/>
      <c r="H94" s="202"/>
      <c r="I94" s="202"/>
      <c r="J94" s="202"/>
      <c r="K94" s="202"/>
      <c r="L94" s="203"/>
      <c r="N94" s="7"/>
    </row>
    <row r="95" spans="2:14" ht="13.8" x14ac:dyDescent="0.25">
      <c r="B95" s="151"/>
      <c r="C95" s="152"/>
      <c r="D95" s="167"/>
      <c r="E95" s="147"/>
      <c r="F95" s="207" t="s">
        <v>29</v>
      </c>
      <c r="G95" s="195"/>
      <c r="H95" s="195"/>
      <c r="I95" s="195"/>
      <c r="J95" s="195"/>
      <c r="K95" s="195"/>
      <c r="L95" s="196"/>
      <c r="N95" s="6"/>
    </row>
    <row r="96" spans="2:14" ht="13.8" x14ac:dyDescent="0.25">
      <c r="B96" s="168">
        <f>C94</f>
        <v>0.47916573333333334</v>
      </c>
      <c r="C96" s="169">
        <f>B96+(I$15*H$9)</f>
        <v>0.49999893333333334</v>
      </c>
      <c r="D96" s="159">
        <f>$I$15</f>
        <v>30</v>
      </c>
      <c r="E96" s="170"/>
      <c r="F96" s="174" t="s">
        <v>7</v>
      </c>
      <c r="G96" s="175"/>
      <c r="H96" s="175"/>
      <c r="I96" s="175"/>
      <c r="J96" s="175"/>
      <c r="K96" s="175"/>
      <c r="L96" s="176"/>
      <c r="N96" s="11"/>
    </row>
    <row r="97" spans="2:14" ht="13.8" x14ac:dyDescent="0.25">
      <c r="B97" s="144">
        <f>C96</f>
        <v>0.49999893333333334</v>
      </c>
      <c r="C97" s="145">
        <f>B97+(45*H$9)</f>
        <v>0.53124873333333333</v>
      </c>
      <c r="D97" s="146">
        <v>45</v>
      </c>
      <c r="E97" s="147">
        <v>21</v>
      </c>
      <c r="F97" s="201" t="s">
        <v>30</v>
      </c>
      <c r="G97" s="205"/>
      <c r="H97" s="205"/>
      <c r="I97" s="205"/>
      <c r="J97" s="205"/>
      <c r="K97" s="205"/>
      <c r="L97" s="206"/>
      <c r="N97" s="6"/>
    </row>
    <row r="98" spans="2:14" ht="13.8" x14ac:dyDescent="0.25">
      <c r="B98" s="151"/>
      <c r="C98" s="152"/>
      <c r="D98" s="167"/>
      <c r="E98" s="147"/>
      <c r="F98" s="209" t="s">
        <v>42</v>
      </c>
      <c r="G98" s="202"/>
      <c r="H98" s="202"/>
      <c r="I98" s="202"/>
      <c r="J98" s="202"/>
      <c r="K98" s="202"/>
      <c r="L98" s="203"/>
      <c r="N98" s="6"/>
    </row>
    <row r="99" spans="2:14" ht="14.4" thickBot="1" x14ac:dyDescent="0.3">
      <c r="B99" s="168">
        <f>C97</f>
        <v>0.53124873333333333</v>
      </c>
      <c r="C99" s="169">
        <f>B99+(D99*H$9)</f>
        <v>0.5381931333333333</v>
      </c>
      <c r="D99" s="159">
        <v>10</v>
      </c>
      <c r="E99" s="170"/>
      <c r="F99" s="171" t="s">
        <v>4</v>
      </c>
      <c r="G99" s="172"/>
      <c r="H99" s="172"/>
      <c r="I99" s="172"/>
      <c r="J99" s="172"/>
      <c r="K99" s="172"/>
      <c r="L99" s="173"/>
      <c r="N99" s="6"/>
    </row>
    <row r="100" spans="2:14" x14ac:dyDescent="0.25">
      <c r="B100" s="144">
        <f>C99</f>
        <v>0.5381931333333333</v>
      </c>
      <c r="C100" s="145">
        <f>B100+(D100*H9)</f>
        <v>0.57985953333333329</v>
      </c>
      <c r="D100" s="146">
        <v>60</v>
      </c>
      <c r="E100" s="223"/>
      <c r="F100" s="224" t="s">
        <v>32</v>
      </c>
      <c r="G100" s="225" t="s">
        <v>40</v>
      </c>
      <c r="H100" s="225"/>
      <c r="I100" s="225"/>
      <c r="J100" s="225"/>
      <c r="K100" s="225"/>
      <c r="L100" s="226"/>
    </row>
    <row r="101" spans="2:14" ht="13.8" thickBot="1" x14ac:dyDescent="0.3">
      <c r="B101" s="151"/>
      <c r="C101" s="152"/>
      <c r="D101" s="167"/>
      <c r="E101" s="227"/>
      <c r="F101" s="228"/>
      <c r="G101" s="229"/>
      <c r="H101" s="229"/>
      <c r="I101" s="229"/>
      <c r="J101" s="229"/>
      <c r="K101" s="229"/>
      <c r="L101" s="230"/>
    </row>
    <row r="102" spans="2:14" ht="14.4" thickBot="1" x14ac:dyDescent="0.3">
      <c r="B102" s="231">
        <f>C100</f>
        <v>0.57985953333333329</v>
      </c>
      <c r="C102" s="232" t="s">
        <v>31</v>
      </c>
      <c r="D102" s="233"/>
      <c r="E102" s="234"/>
      <c r="F102" s="235" t="s">
        <v>54</v>
      </c>
      <c r="G102" s="236"/>
      <c r="H102" s="236"/>
      <c r="I102" s="236"/>
      <c r="J102" s="236"/>
      <c r="K102" s="236"/>
      <c r="L102" s="237"/>
    </row>
  </sheetData>
  <sheetProtection algorithmName="SHA-512" hashValue="d5DLPTjJsMMSpzrBhLPhtKGsYD+dYATDdHwWS+MgllnaHxPnGy4aIQukGa+ULb73mQ1vPtv2x5uQRMTkx5FSuQ==" saltValue="pAXaxbg8RvNXzTnctGTfEA==" spinCount="100000" sheet="1" objects="1" scenarios="1"/>
  <mergeCells count="138">
    <mergeCell ref="F100:F101"/>
    <mergeCell ref="G100:L101"/>
    <mergeCell ref="F99:L99"/>
    <mergeCell ref="F96:L96"/>
    <mergeCell ref="G17:J17"/>
    <mergeCell ref="G19:J19"/>
    <mergeCell ref="G20:J20"/>
    <mergeCell ref="K17:L25"/>
    <mergeCell ref="F48:L48"/>
    <mergeCell ref="F49:L49"/>
    <mergeCell ref="F90:L90"/>
    <mergeCell ref="F51:L51"/>
    <mergeCell ref="F38:L38"/>
    <mergeCell ref="F39:L39"/>
    <mergeCell ref="F40:L40"/>
    <mergeCell ref="F32:L32"/>
    <mergeCell ref="G18:J18"/>
    <mergeCell ref="B21:F21"/>
    <mergeCell ref="G21:J21"/>
    <mergeCell ref="B68:B69"/>
    <mergeCell ref="C68:C69"/>
    <mergeCell ref="D68:D69"/>
    <mergeCell ref="E68:E69"/>
    <mergeCell ref="B71:B72"/>
    <mergeCell ref="B100:B101"/>
    <mergeCell ref="C100:C101"/>
    <mergeCell ref="D100:D101"/>
    <mergeCell ref="E100:E101"/>
    <mergeCell ref="G22:J22"/>
    <mergeCell ref="F64:L64"/>
    <mergeCell ref="F70:L70"/>
    <mergeCell ref="F76:L76"/>
    <mergeCell ref="F52:L52"/>
    <mergeCell ref="F54:L54"/>
    <mergeCell ref="B97:B98"/>
    <mergeCell ref="C97:C98"/>
    <mergeCell ref="D97:D98"/>
    <mergeCell ref="E97:E98"/>
    <mergeCell ref="B51:B52"/>
    <mergeCell ref="C51:C52"/>
    <mergeCell ref="B54:B55"/>
    <mergeCell ref="C54:C55"/>
    <mergeCell ref="B59:B60"/>
    <mergeCell ref="C59:C60"/>
    <mergeCell ref="D59:D60"/>
    <mergeCell ref="E59:E60"/>
    <mergeCell ref="D54:D55"/>
    <mergeCell ref="E85:E86"/>
    <mergeCell ref="B74:B75"/>
    <mergeCell ref="C74:C75"/>
    <mergeCell ref="D74:D75"/>
    <mergeCell ref="E74:E75"/>
    <mergeCell ref="B77:B78"/>
    <mergeCell ref="C77:C78"/>
    <mergeCell ref="D77:D78"/>
    <mergeCell ref="E77:E78"/>
    <mergeCell ref="B94:B95"/>
    <mergeCell ref="C94:C95"/>
    <mergeCell ref="D94:D95"/>
    <mergeCell ref="B88:B89"/>
    <mergeCell ref="C88:C89"/>
    <mergeCell ref="D88:D89"/>
    <mergeCell ref="B91:B92"/>
    <mergeCell ref="C91:C92"/>
    <mergeCell ref="D91:D92"/>
    <mergeCell ref="B80:B81"/>
    <mergeCell ref="C80:C81"/>
    <mergeCell ref="D80:D81"/>
    <mergeCell ref="B85:B86"/>
    <mergeCell ref="C85:C86"/>
    <mergeCell ref="D85:D86"/>
    <mergeCell ref="B12:H12"/>
    <mergeCell ref="B13:H13"/>
    <mergeCell ref="F33:L33"/>
    <mergeCell ref="F34:L34"/>
    <mergeCell ref="F36:L36"/>
    <mergeCell ref="D48:D49"/>
    <mergeCell ref="D51:D52"/>
    <mergeCell ref="B33:B34"/>
    <mergeCell ref="C33:C34"/>
    <mergeCell ref="B36:B37"/>
    <mergeCell ref="C36:C37"/>
    <mergeCell ref="B39:B40"/>
    <mergeCell ref="C39:C40"/>
    <mergeCell ref="B42:B43"/>
    <mergeCell ref="E39:E40"/>
    <mergeCell ref="E42:E43"/>
    <mergeCell ref="E45:E46"/>
    <mergeCell ref="D39:D40"/>
    <mergeCell ref="D42:D43"/>
    <mergeCell ref="D45:D46"/>
    <mergeCell ref="B14:H14"/>
    <mergeCell ref="D33:D34"/>
    <mergeCell ref="B16:H16"/>
    <mergeCell ref="B15:H15"/>
    <mergeCell ref="C42:C43"/>
    <mergeCell ref="B45:B46"/>
    <mergeCell ref="C45:C46"/>
    <mergeCell ref="B48:B49"/>
    <mergeCell ref="C48:C49"/>
    <mergeCell ref="E33:E34"/>
    <mergeCell ref="E36:E37"/>
    <mergeCell ref="F37:L37"/>
    <mergeCell ref="G23:J23"/>
    <mergeCell ref="G24:J24"/>
    <mergeCell ref="G25:J25"/>
    <mergeCell ref="F46:L46"/>
    <mergeCell ref="E48:E49"/>
    <mergeCell ref="B26:F26"/>
    <mergeCell ref="D36:D37"/>
    <mergeCell ref="G26:J26"/>
    <mergeCell ref="K26:L26"/>
    <mergeCell ref="C71:C72"/>
    <mergeCell ref="D71:D72"/>
    <mergeCell ref="E71:E72"/>
    <mergeCell ref="B62:B63"/>
    <mergeCell ref="C62:C63"/>
    <mergeCell ref="D62:D63"/>
    <mergeCell ref="E62:E63"/>
    <mergeCell ref="B65:B66"/>
    <mergeCell ref="C65:C66"/>
    <mergeCell ref="D65:D66"/>
    <mergeCell ref="E65:E66"/>
    <mergeCell ref="E54:E55"/>
    <mergeCell ref="F55:L55"/>
    <mergeCell ref="E51:E52"/>
    <mergeCell ref="E94:E95"/>
    <mergeCell ref="F50:L50"/>
    <mergeCell ref="F42:L42"/>
    <mergeCell ref="F43:L43"/>
    <mergeCell ref="F44:L44"/>
    <mergeCell ref="F45:L45"/>
    <mergeCell ref="E88:E89"/>
    <mergeCell ref="E91:E92"/>
    <mergeCell ref="E80:E81"/>
    <mergeCell ref="F88:L88"/>
    <mergeCell ref="F78:L78"/>
    <mergeCell ref="F69:L69"/>
  </mergeCells>
  <phoneticPr fontId="0" type="noConversion"/>
  <pageMargins left="0.59055118110236227" right="0.59055118110236227" top="0.6692913385826772" bottom="0.55118110236220474" header="0.31496062992125984" footer="0"/>
  <pageSetup paperSize="9" scale="88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af:&amp;R&amp;G</oddFooter>
  </headerFooter>
  <rowBreaks count="1" manualBreakCount="1">
    <brk id="55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showZeros="0" workbookViewId="0">
      <selection activeCell="A18" sqref="A18"/>
    </sheetView>
  </sheetViews>
  <sheetFormatPr defaultRowHeight="13.2" x14ac:dyDescent="0.25"/>
  <cols>
    <col min="1" max="1" width="31" customWidth="1"/>
    <col min="2" max="7" width="14.44140625" customWidth="1"/>
    <col min="8" max="8" width="5.6640625" customWidth="1"/>
  </cols>
  <sheetData>
    <row r="1" spans="1:8" ht="15.6" x14ac:dyDescent="0.3">
      <c r="A1" s="18" t="s">
        <v>67</v>
      </c>
      <c r="B1" s="19"/>
      <c r="C1" s="19"/>
      <c r="D1" s="20" t="s">
        <v>46</v>
      </c>
      <c r="E1" s="19"/>
      <c r="F1" s="19"/>
    </row>
    <row r="2" spans="1:8" ht="15.6" x14ac:dyDescent="0.3">
      <c r="B2" s="21"/>
      <c r="C2" s="21"/>
      <c r="D2" s="21"/>
      <c r="E2" s="21"/>
      <c r="F2" s="21"/>
    </row>
    <row r="3" spans="1:8" ht="15.6" x14ac:dyDescent="0.25">
      <c r="A3" s="22" t="s">
        <v>68</v>
      </c>
      <c r="B3" s="23"/>
      <c r="C3" s="23"/>
      <c r="D3" s="23"/>
      <c r="E3" s="24"/>
      <c r="F3" s="12"/>
      <c r="G3" s="12"/>
      <c r="H3" s="12"/>
    </row>
    <row r="4" spans="1:8" ht="15.6" x14ac:dyDescent="0.3">
      <c r="A4" s="18" t="s">
        <v>69</v>
      </c>
      <c r="B4" s="14"/>
      <c r="C4" s="15"/>
      <c r="D4" s="16"/>
      <c r="E4" s="32"/>
      <c r="F4" s="13"/>
    </row>
    <row r="5" spans="1:8" ht="15.6" x14ac:dyDescent="0.3">
      <c r="A5" s="25"/>
      <c r="B5" s="14"/>
      <c r="C5" s="15"/>
      <c r="D5" s="16"/>
      <c r="E5" s="32"/>
      <c r="F5" s="13"/>
    </row>
    <row r="6" spans="1:8" ht="15.6" x14ac:dyDescent="0.3">
      <c r="A6" s="25" t="s">
        <v>70</v>
      </c>
      <c r="B6" s="14"/>
      <c r="C6" s="15"/>
      <c r="D6" s="16"/>
      <c r="E6" s="32"/>
      <c r="F6" s="13"/>
    </row>
    <row r="7" spans="1:8" ht="15.6" x14ac:dyDescent="0.3">
      <c r="B7" s="14"/>
      <c r="C7" s="15"/>
      <c r="D7" s="16"/>
      <c r="E7" s="32"/>
      <c r="F7" s="13"/>
    </row>
    <row r="8" spans="1:8" x14ac:dyDescent="0.25">
      <c r="A8" s="39" t="s">
        <v>71</v>
      </c>
      <c r="B8" s="40"/>
      <c r="C8" s="41"/>
      <c r="D8" s="41"/>
      <c r="E8" s="41"/>
      <c r="F8" s="41"/>
      <c r="G8" s="42"/>
    </row>
    <row r="9" spans="1:8" x14ac:dyDescent="0.25">
      <c r="A9" s="43" t="s">
        <v>72</v>
      </c>
      <c r="B9" s="57">
        <f>Lektionsoversigt!G19</f>
        <v>0</v>
      </c>
      <c r="C9" s="58"/>
      <c r="D9" s="58"/>
      <c r="E9" s="58"/>
      <c r="F9" s="58"/>
      <c r="G9" s="59"/>
    </row>
    <row r="10" spans="1:8" x14ac:dyDescent="0.25">
      <c r="A10" s="44" t="s">
        <v>86</v>
      </c>
      <c r="B10" s="57">
        <f>Lektionsoversigt!G20</f>
        <v>0</v>
      </c>
      <c r="C10" s="58"/>
      <c r="D10" s="58"/>
      <c r="E10" s="58"/>
      <c r="F10" s="58"/>
      <c r="G10" s="59"/>
    </row>
    <row r="11" spans="1:8" x14ac:dyDescent="0.25">
      <c r="A11" s="43" t="s">
        <v>87</v>
      </c>
      <c r="B11" s="57">
        <f>Lektionsoversigt!G21</f>
        <v>0</v>
      </c>
      <c r="C11" s="58"/>
      <c r="D11" s="58"/>
      <c r="E11" s="58"/>
      <c r="F11" s="58"/>
      <c r="G11" s="59"/>
    </row>
    <row r="12" spans="1:8" x14ac:dyDescent="0.25">
      <c r="A12" s="44" t="s">
        <v>88</v>
      </c>
      <c r="B12" s="45">
        <f>Lektionsoversigt!G22</f>
        <v>0</v>
      </c>
      <c r="C12" s="46"/>
      <c r="D12" s="46"/>
      <c r="E12" s="46"/>
      <c r="F12" s="46"/>
      <c r="G12" s="47"/>
    </row>
    <row r="13" spans="1:8" x14ac:dyDescent="0.25">
      <c r="A13" s="43" t="s">
        <v>73</v>
      </c>
      <c r="B13" s="60">
        <f>Lektionsoversigt!G23</f>
        <v>0</v>
      </c>
      <c r="C13" s="61"/>
      <c r="D13" s="61"/>
      <c r="E13" s="61"/>
      <c r="F13" s="61"/>
      <c r="G13" s="62"/>
    </row>
    <row r="14" spans="1:8" x14ac:dyDescent="0.25">
      <c r="A14" s="43" t="s">
        <v>90</v>
      </c>
      <c r="B14" s="52">
        <f>Lektionsoversigt!G26</f>
        <v>0</v>
      </c>
      <c r="C14" s="53"/>
      <c r="D14" s="53"/>
      <c r="E14" s="53"/>
      <c r="F14" s="53"/>
      <c r="G14" s="54"/>
    </row>
    <row r="15" spans="1:8" x14ac:dyDescent="0.25">
      <c r="A15" s="42"/>
      <c r="B15" s="41"/>
      <c r="C15" s="41"/>
      <c r="D15" s="48"/>
      <c r="E15" s="41"/>
      <c r="F15" s="41"/>
      <c r="G15" s="42"/>
    </row>
    <row r="16" spans="1:8" x14ac:dyDescent="0.25">
      <c r="A16" s="39" t="s">
        <v>74</v>
      </c>
      <c r="B16" s="41"/>
      <c r="C16" s="41"/>
      <c r="D16" s="49"/>
      <c r="E16" s="41"/>
      <c r="F16" s="41"/>
      <c r="G16" s="42"/>
    </row>
    <row r="17" spans="1:7" x14ac:dyDescent="0.25">
      <c r="A17" s="50" t="s">
        <v>91</v>
      </c>
      <c r="B17" s="57">
        <f>IF(Lektionsoversigt!G24&lt;&gt;0,Lektionsoversigt!G24,Lektionsoversigt!G20)</f>
        <v>0</v>
      </c>
      <c r="C17" s="58"/>
      <c r="D17" s="58"/>
      <c r="E17" s="58"/>
      <c r="F17" s="58"/>
      <c r="G17" s="59"/>
    </row>
    <row r="18" spans="1:7" x14ac:dyDescent="0.25">
      <c r="A18" s="51" t="s">
        <v>89</v>
      </c>
      <c r="B18" s="57">
        <f>IF(Lektionsoversigt!G25&lt;&gt;0,Lektionsoversigt!G25,Lektionsoversigt!G20)</f>
        <v>0</v>
      </c>
      <c r="C18" s="58"/>
      <c r="D18" s="58"/>
      <c r="E18" s="58"/>
      <c r="F18" s="58"/>
      <c r="G18" s="59"/>
    </row>
    <row r="19" spans="1:7" ht="18" customHeight="1" x14ac:dyDescent="0.25">
      <c r="A19" s="41"/>
      <c r="B19" s="41"/>
      <c r="C19" s="41"/>
      <c r="D19" s="41"/>
      <c r="E19" s="41"/>
      <c r="F19" s="41"/>
      <c r="G19" s="41"/>
    </row>
    <row r="20" spans="1:7" x14ac:dyDescent="0.25">
      <c r="A20" s="55" t="s">
        <v>92</v>
      </c>
      <c r="B20" s="63"/>
      <c r="C20" s="63"/>
      <c r="D20" s="63"/>
      <c r="E20" s="63"/>
      <c r="F20" s="63"/>
      <c r="G20" s="63"/>
    </row>
    <row r="21" spans="1:7" x14ac:dyDescent="0.25">
      <c r="A21" s="64" t="s">
        <v>76</v>
      </c>
      <c r="B21" s="65"/>
      <c r="C21" s="66"/>
      <c r="D21" s="67">
        <f>Lektionsoversigt!G17</f>
        <v>0</v>
      </c>
      <c r="E21" s="68"/>
      <c r="F21" s="68"/>
      <c r="G21" s="69"/>
    </row>
    <row r="22" spans="1:7" ht="12.75" customHeight="1" x14ac:dyDescent="0.25">
      <c r="A22" s="70" t="s">
        <v>77</v>
      </c>
      <c r="B22" s="71"/>
      <c r="C22" s="72"/>
      <c r="D22" s="76">
        <f>Lektionsoversigt!G18</f>
        <v>0</v>
      </c>
      <c r="E22" s="77"/>
      <c r="F22" s="77"/>
      <c r="G22" s="78"/>
    </row>
    <row r="23" spans="1:7" x14ac:dyDescent="0.25">
      <c r="A23" s="73"/>
      <c r="B23" s="74"/>
      <c r="C23" s="75"/>
      <c r="D23" s="79"/>
      <c r="E23" s="80"/>
      <c r="F23" s="80"/>
      <c r="G23" s="81"/>
    </row>
    <row r="24" spans="1:7" x14ac:dyDescent="0.25">
      <c r="B24" s="13"/>
      <c r="C24" s="13"/>
      <c r="D24" s="29"/>
      <c r="E24" s="13"/>
      <c r="F24" s="13"/>
    </row>
    <row r="25" spans="1:7" x14ac:dyDescent="0.25">
      <c r="A25" s="22" t="s">
        <v>78</v>
      </c>
      <c r="B25" s="28"/>
      <c r="C25" s="13"/>
      <c r="D25" s="26"/>
      <c r="E25" s="13"/>
      <c r="F25" s="13"/>
    </row>
    <row r="26" spans="1:7" ht="13.5" customHeight="1" x14ac:dyDescent="0.25">
      <c r="A26" s="27" t="s">
        <v>79</v>
      </c>
      <c r="B26" s="56">
        <f>Lektionsoversigt!G31</f>
        <v>0</v>
      </c>
      <c r="C26" s="56"/>
      <c r="D26" s="56">
        <f>Lektionsoversigt!G58</f>
        <v>0</v>
      </c>
      <c r="E26" s="56"/>
      <c r="F26" s="56">
        <f>Lektionsoversigt!G84</f>
        <v>0</v>
      </c>
      <c r="G26" s="56"/>
    </row>
    <row r="27" spans="1:7" ht="13.5" customHeight="1" x14ac:dyDescent="0.25">
      <c r="A27" s="27" t="s">
        <v>80</v>
      </c>
      <c r="B27" s="30">
        <f>Lektionsoversigt!B32</f>
        <v>0.33333333333333331</v>
      </c>
      <c r="C27" s="30">
        <f>Lektionsoversigt!C54</f>
        <v>0.6562479333333332</v>
      </c>
      <c r="D27" s="30">
        <f>Lektionsoversigt!B59</f>
        <v>0.33333333333333331</v>
      </c>
      <c r="E27" s="30">
        <f>Lektionsoversigt!C80</f>
        <v>0.6458313333333332</v>
      </c>
      <c r="F27" s="30">
        <f>Lektionsoversigt!B85</f>
        <v>0.33333333333333331</v>
      </c>
      <c r="G27" s="30">
        <f>Lektionsoversigt!C97</f>
        <v>0.53124873333333333</v>
      </c>
    </row>
    <row r="28" spans="1:7" x14ac:dyDescent="0.25">
      <c r="B28" s="17"/>
    </row>
    <row r="29" spans="1:7" x14ac:dyDescent="0.25">
      <c r="A29" s="22" t="s">
        <v>81</v>
      </c>
      <c r="B29" s="28"/>
      <c r="C29" s="33"/>
      <c r="D29" s="33"/>
      <c r="E29" s="35"/>
      <c r="F29" s="13"/>
    </row>
    <row r="30" spans="1:7" x14ac:dyDescent="0.25">
      <c r="A30" s="34" t="s">
        <v>38</v>
      </c>
      <c r="B30" s="36">
        <f>Lektionsoversigt!G84</f>
        <v>0</v>
      </c>
      <c r="C30" s="38"/>
      <c r="D30" s="38"/>
      <c r="E30" s="38"/>
    </row>
    <row r="31" spans="1:7" x14ac:dyDescent="0.25">
      <c r="A31" s="34" t="s">
        <v>82</v>
      </c>
      <c r="B31" s="31">
        <f>Lektionsoversigt!B100</f>
        <v>0.5381931333333333</v>
      </c>
      <c r="C31" s="32"/>
      <c r="D31" s="32"/>
      <c r="E31" s="32"/>
    </row>
    <row r="32" spans="1:7" x14ac:dyDescent="0.25">
      <c r="A32" s="37" t="s">
        <v>83</v>
      </c>
      <c r="B32" s="31">
        <f>Lektionsoversigt!C100</f>
        <v>0.57985953333333329</v>
      </c>
      <c r="C32" s="32"/>
      <c r="D32" s="32"/>
      <c r="E32" s="32"/>
    </row>
  </sheetData>
  <sheetProtection algorithmName="SHA-512" hashValue="czVMu9zD0BSdlPd1RXAMBYHkvzEpzO2DxzO48prMc753JO7xo3Javzdn9zwlo08eoFalL7TasAr/oMtKEYXBGQ==" saltValue="D7jZvQqdEUt1Tk6dPr2CAQ==" spinCount="100000" sheet="1" objects="1" scenarios="1"/>
  <mergeCells count="14">
    <mergeCell ref="B26:C26"/>
    <mergeCell ref="D26:E26"/>
    <mergeCell ref="F26:G26"/>
    <mergeCell ref="B17:G17"/>
    <mergeCell ref="B9:G9"/>
    <mergeCell ref="B10:G10"/>
    <mergeCell ref="B11:G11"/>
    <mergeCell ref="B13:G13"/>
    <mergeCell ref="B20:G20"/>
    <mergeCell ref="B18:G18"/>
    <mergeCell ref="A21:C21"/>
    <mergeCell ref="D21:G21"/>
    <mergeCell ref="A22:C23"/>
    <mergeCell ref="D22:G23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</dc:title>
  <dc:subject>ADR-uddannelserne, under TUR</dc:subject>
  <dc:creator>sep</dc:creator>
  <cp:lastModifiedBy>Jørgen Gregersen</cp:lastModifiedBy>
  <cp:lastPrinted>2017-07-05T20:03:49Z</cp:lastPrinted>
  <dcterms:created xsi:type="dcterms:W3CDTF">2003-12-18T09:10:24Z</dcterms:created>
  <dcterms:modified xsi:type="dcterms:W3CDTF">2017-07-05T20:05:06Z</dcterms:modified>
</cp:coreProperties>
</file>