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workbookProtection workbookAlgorithmName="SHA-512" workbookHashValue="VMXzDCLgW5C9JY1AdOaxShXkcW5rpm8/+lUqmidTQv6dx6tMvNuQKfvAp8P2Rm8611rRxVTZwbBsQZ9FFM49sA==" workbookSaltValue="cLfhtlfboAjieB9ck7n5zQ==" workbookSpinCount="100000" lockStructure="1"/>
  <bookViews>
    <workbookView xWindow="0" yWindow="0" windowWidth="23040" windowHeight="8832"/>
  </bookViews>
  <sheets>
    <sheet name="Lektionsoversigt" sheetId="1" r:id="rId1"/>
    <sheet name="Anmeldelse NY" sheetId="3" r:id="rId2"/>
  </sheets>
  <calcPr calcId="171027"/>
</workbook>
</file>

<file path=xl/calcChain.xml><?xml version="1.0" encoding="utf-8"?>
<calcChain xmlns="http://schemas.openxmlformats.org/spreadsheetml/2006/main">
  <c r="B18" i="3" l="1"/>
  <c r="B17" i="3" l="1"/>
  <c r="B13" i="3" l="1"/>
  <c r="B12" i="3"/>
  <c r="B11" i="3"/>
  <c r="B10" i="3"/>
  <c r="B29" i="3"/>
  <c r="F25" i="3"/>
  <c r="D22" i="3"/>
  <c r="D21" i="3"/>
  <c r="B14" i="3"/>
  <c r="B9" i="3"/>
  <c r="D98" i="1"/>
  <c r="D95" i="1"/>
  <c r="D89" i="1"/>
  <c r="D34" i="1"/>
  <c r="D49" i="1"/>
  <c r="D37" i="1"/>
  <c r="D40" i="1"/>
  <c r="D92" i="1"/>
  <c r="D86" i="1"/>
  <c r="D78" i="1"/>
  <c r="D75" i="1"/>
  <c r="D72" i="1"/>
  <c r="D66" i="1"/>
  <c r="D63" i="1"/>
  <c r="D60" i="1"/>
  <c r="D52" i="1"/>
  <c r="D46" i="1"/>
  <c r="B84" i="1"/>
  <c r="F26" i="3" s="1"/>
  <c r="F10" i="1"/>
  <c r="G57" i="1" s="1"/>
  <c r="G10" i="1" s="1"/>
  <c r="I10" i="1"/>
  <c r="B58" i="1"/>
  <c r="D26" i="3" s="1"/>
  <c r="G30" i="1"/>
  <c r="B25" i="3" s="1"/>
  <c r="D101" i="1"/>
  <c r="D69" i="1"/>
  <c r="G9" i="1"/>
  <c r="C31" i="1" s="1"/>
  <c r="B32" i="1" s="1"/>
  <c r="C32" i="1" s="1"/>
  <c r="B34" i="1" s="1"/>
  <c r="C34" i="1" s="1"/>
  <c r="B31" i="1"/>
  <c r="B26" i="3" s="1"/>
  <c r="D43" i="1"/>
  <c r="D31" i="1"/>
  <c r="C58" i="1" l="1"/>
  <c r="B60" i="1" s="1"/>
  <c r="D25" i="3"/>
  <c r="C60" i="1"/>
  <c r="B61" i="1" s="1"/>
  <c r="C61" i="1" s="1"/>
  <c r="B63" i="1" s="1"/>
  <c r="C63" i="1" s="1"/>
  <c r="B64" i="1" s="1"/>
  <c r="C64" i="1" s="1"/>
  <c r="C84" i="1"/>
  <c r="B86" i="1" s="1"/>
  <c r="C86" i="1" s="1"/>
  <c r="B87" i="1" s="1"/>
  <c r="C87" i="1" s="1"/>
  <c r="B89" i="1" s="1"/>
  <c r="C89" i="1" s="1"/>
  <c r="B90" i="1" s="1"/>
  <c r="C90" i="1" s="1"/>
  <c r="B92" i="1" s="1"/>
  <c r="B35" i="1"/>
  <c r="C35" i="1"/>
  <c r="B37" i="1" s="1"/>
  <c r="C37" i="1" s="1"/>
  <c r="B66" i="1" l="1"/>
  <c r="C66" i="1" s="1"/>
  <c r="B67" i="1" s="1"/>
  <c r="C67" i="1" s="1"/>
  <c r="B69" i="1" s="1"/>
  <c r="C69" i="1" s="1"/>
  <c r="B70" i="1" s="1"/>
  <c r="C70" i="1" s="1"/>
  <c r="C92" i="1"/>
  <c r="B93" i="1" s="1"/>
  <c r="H10" i="1"/>
  <c r="C93" i="1" l="1"/>
  <c r="B95" i="1" s="1"/>
  <c r="C95" i="1" s="1"/>
  <c r="B96" i="1" s="1"/>
  <c r="C96" i="1" s="1"/>
  <c r="B98" i="1" s="1"/>
  <c r="B72" i="1"/>
  <c r="C72" i="1" s="1"/>
  <c r="B73" i="1" s="1"/>
  <c r="C73" i="1" s="1"/>
  <c r="B75" i="1" s="1"/>
  <c r="B38" i="1"/>
  <c r="C38" i="1" s="1"/>
  <c r="C98" i="1" l="1"/>
  <c r="B99" i="1" s="1"/>
  <c r="C75" i="1"/>
  <c r="B76" i="1" s="1"/>
  <c r="C76" i="1" s="1"/>
  <c r="B40" i="1"/>
  <c r="C40" i="1" s="1"/>
  <c r="B41" i="1" s="1"/>
  <c r="C41" i="1" s="1"/>
  <c r="B43" i="1" s="1"/>
  <c r="C43" i="1" s="1"/>
  <c r="B44" i="1" s="1"/>
  <c r="C44" i="1" s="1"/>
  <c r="C99" i="1" l="1"/>
  <c r="B78" i="1"/>
  <c r="C78" i="1" s="1"/>
  <c r="B79" i="1" s="1"/>
  <c r="C79" i="1"/>
  <c r="E26" i="3" s="1"/>
  <c r="B46" i="1"/>
  <c r="C46" i="1" s="1"/>
  <c r="B47" i="1" s="1"/>
  <c r="C47" i="1" s="1"/>
  <c r="B101" i="1" l="1"/>
  <c r="C101" i="1" s="1"/>
  <c r="B102" i="1" s="1"/>
  <c r="B30" i="3" s="1"/>
  <c r="G26" i="3"/>
  <c r="B49" i="1"/>
  <c r="C49" i="1" s="1"/>
  <c r="B50" i="1" s="1"/>
  <c r="C50" i="1" s="1"/>
  <c r="C102" i="1" l="1"/>
  <c r="B52" i="1"/>
  <c r="C52" i="1" s="1"/>
  <c r="B53" i="1" s="1"/>
  <c r="C53" i="1" s="1"/>
  <c r="C26" i="3" s="1"/>
  <c r="B104" i="1" l="1"/>
  <c r="B31" i="3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Anmeldelse/Bestillings-ark.</t>
        </r>
      </text>
    </comment>
  </commentList>
</comments>
</file>

<file path=xl/sharedStrings.xml><?xml version="1.0" encoding="utf-8"?>
<sst xmlns="http://schemas.openxmlformats.org/spreadsheetml/2006/main" count="126" uniqueCount="96">
  <si>
    <t>Velkomst og opstart.</t>
  </si>
  <si>
    <t>Multimodal transport</t>
  </si>
  <si>
    <t>De almindelige bestemmelser vedrørende transport af farligt gods</t>
  </si>
  <si>
    <t>Andre transportformer, og særlige regler herfor</t>
  </si>
  <si>
    <t>Pause</t>
  </si>
  <si>
    <t>Generelle og særlige uddannelseskrav</t>
  </si>
  <si>
    <t>De vigtigste faretyper</t>
  </si>
  <si>
    <t xml:space="preserve">Middag </t>
  </si>
  <si>
    <t>Angivelser i transportdokumenter</t>
  </si>
  <si>
    <t>fra</t>
  </si>
  <si>
    <t>til</t>
  </si>
  <si>
    <t>min</t>
  </si>
  <si>
    <t>Dag 1</t>
  </si>
  <si>
    <t>Dag 2</t>
  </si>
  <si>
    <t>Dag 3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</si>
  <si>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</si>
  <si>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</si>
  <si>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</si>
  <si>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</si>
  <si>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</si>
  <si>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Hvad føreren bør og ikke bør gøre under transport af farligt gods</t>
  </si>
  <si>
    <t>Transport under frimængde</t>
  </si>
  <si>
    <t>Uheldsøvelse (gen. forholdsregler for chaufføren, evt. særlige forholdsregler, brand, førstehjælp)</t>
  </si>
  <si>
    <t>Køretøjets udstyr/brandslukningsudstyr, personligt værneudstyr,</t>
  </si>
  <si>
    <t>Afrunding og evaluering af praktisk øvelse</t>
  </si>
  <si>
    <t>Regler for begrænsninger i transporteret mængde i visse klasser</t>
  </si>
  <si>
    <t>Lastsikring (surring/stuvning)</t>
  </si>
  <si>
    <t>Hensigtsmæssige forebyg. og sikkerhedsmæssige foranstaltninger, for forskellige faretyper.</t>
  </si>
  <si>
    <t>Formål med og betjening af teknisk udstyr på køretøjer. (eks. køleanlæg)</t>
  </si>
  <si>
    <t>Opsamling og eventuel repetition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</si>
  <si>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</si>
  <si>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</si>
  <si>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</si>
  <si>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</si>
  <si>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</si>
  <si>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</si>
  <si>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</si>
  <si>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</si>
  <si>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</si>
  <si>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 xml:space="preserve"> eksamen, dækkende grundkursus)</t>
  </si>
  <si>
    <t>Regler for sammenlæsning – også gældende (fødevarer/foderstoffer) - i samme køretøj.</t>
  </si>
  <si>
    <t>info om eksamen</t>
  </si>
  <si>
    <t>Regler for miljøbeskyttelse, farligt affald - (kommunekemi, deklaration, - eksport, ledsagedokument)</t>
  </si>
  <si>
    <t>Sikringsbestemmelser (kapitel 1.10)</t>
  </si>
  <si>
    <t>(tt:mm)</t>
  </si>
  <si>
    <t>cfo@brs.dk</t>
  </si>
  <si>
    <t>Introduktion til håndbog: Vejtransport af Farligt gods</t>
  </si>
  <si>
    <t>Trafiksikkerhed, - tunnelsikkerhed, bevidst om sikkerhed - Oplæg til praktisk øvelse</t>
  </si>
  <si>
    <t>Indsats efter ulykke (1.-hjælp, beskyttelsesudstyr, skr. anvisninger mv.)</t>
  </si>
  <si>
    <t xml:space="preserve">Fareskilte og faresedler (køretøj, veksellad, container). Ansvar, eget og andres </t>
  </si>
  <si>
    <t>Kontrol af overensstemmelse mellem kolliafmærkning og transportdokumenter</t>
  </si>
  <si>
    <t xml:space="preserve">Transport som: Begrænsede og undtagne mængder </t>
  </si>
  <si>
    <t>Transportdokumenter, skriftlige anvisninger, containerpakkeattester</t>
  </si>
  <si>
    <t>Evaluering af eksamen</t>
  </si>
  <si>
    <t>Klassificering, emballagegrupper, UN-numre og faresedler (miljø-mærke)</t>
  </si>
  <si>
    <t xml:space="preserve">Emballagekrav, godkendelsesmærkning af emballage </t>
  </si>
  <si>
    <t>Afmærkning af kolli. Faresedler og påskrifter (+ retningspile)</t>
  </si>
  <si>
    <t>Tunnelrestriktioner og tvangsruter</t>
  </si>
  <si>
    <t xml:space="preserve"> Opsamling og repetition. </t>
  </si>
  <si>
    <t>Regler/sikkerhedsforanstaltninger ved håndtering, og i forbindelse med af- og pålæsning</t>
  </si>
  <si>
    <t>Praktisk øvelse, fortsat</t>
  </si>
  <si>
    <t>Kursusudbyders CVR-nr.</t>
  </si>
  <si>
    <t>Evt. særlig info til BRS:</t>
  </si>
  <si>
    <t>Instruktør(er): Praktiske lektioner</t>
  </si>
  <si>
    <t>Instruktør(er): Teoretiske lektioner</t>
  </si>
  <si>
    <t>Ekstra repetitionslektion, som følge af afbrydelse/opdeling af kursus</t>
  </si>
  <si>
    <t>Opsamling og repetetion generelt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</si>
  <si>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</si>
  <si>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</si>
  <si>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</si>
  <si>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</si>
  <si>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</si>
  <si>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</si>
  <si>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</si>
  <si>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</si>
  <si>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</si>
  <si>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</si>
  <si>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</si>
  <si>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</si>
  <si>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</si>
  <si>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</si>
  <si>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</si>
  <si>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</si>
  <si>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</si>
  <si>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</si>
  <si>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</si>
  <si>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</si>
  <si>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</si>
  <si>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</si>
  <si>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</si>
  <si>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</si>
  <si>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Eksamen afholdes (adr. hvis anden)</t>
  </si>
  <si>
    <t>Undervsiningen afholdes, adresse:</t>
  </si>
  <si>
    <t>Bevisthed om sikring</t>
  </si>
  <si>
    <r>
      <t>Praktisk øvelse</t>
    </r>
    <r>
      <rPr>
        <sz val="11"/>
        <rFont val="Tahoma"/>
        <family val="2"/>
      </rPr>
      <t xml:space="preserve"> grundlæggende viden om brug af:</t>
    </r>
  </si>
  <si>
    <r>
      <t>Praktisk øvelse</t>
    </r>
    <r>
      <rPr>
        <sz val="11"/>
        <rFont val="Tahoma"/>
        <family val="2"/>
      </rPr>
      <t>, fortsat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</si>
</sst>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6" fillId="0" borderId="0" xfId="0" applyFont="1" applyProtection="1"/>
    <xf numFmtId="0" fontId="0" fillId="0" borderId="0" xfId="0" applyProtection="1"/>
    <xf numFmtId="0" fontId="10" fillId="0" borderId="0" xfId="2" applyFont="1"/>
    <xf numFmtId="0" fontId="11" fillId="0" borderId="0" xfId="2" applyFont="1" applyBorder="1" applyAlignment="1"/>
    <xf numFmtId="0" fontId="8" fillId="0" borderId="0" xfId="1" applyAlignment="1" applyProtection="1"/>
    <xf numFmtId="0" fontId="2" fillId="0" borderId="0" xfId="2"/>
    <xf numFmtId="0" fontId="7" fillId="0" borderId="0" xfId="2" applyFont="1" applyBorder="1" applyAlignment="1"/>
    <xf numFmtId="0" fontId="12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4" fillId="0" borderId="0" xfId="2" applyFont="1"/>
    <xf numFmtId="0" fontId="3" fillId="0" borderId="0" xfId="2" applyFont="1" applyBorder="1"/>
    <xf numFmtId="0" fontId="10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20" fontId="2" fillId="0" borderId="1" xfId="2" applyNumberFormat="1" applyFont="1" applyBorder="1" applyAlignment="1">
      <alignment horizontal="center"/>
    </xf>
    <xf numFmtId="0" fontId="2" fillId="0" borderId="0" xfId="2" applyFont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10" fillId="0" borderId="43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Protection="1"/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Protection="1"/>
    <xf numFmtId="0" fontId="15" fillId="3" borderId="12" xfId="0" applyFont="1" applyFill="1" applyBorder="1" applyProtection="1"/>
    <xf numFmtId="0" fontId="15" fillId="3" borderId="13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Protection="1"/>
    <xf numFmtId="0" fontId="15" fillId="3" borderId="27" xfId="0" applyFont="1" applyFill="1" applyBorder="1" applyProtection="1"/>
    <xf numFmtId="0" fontId="15" fillId="3" borderId="28" xfId="0" applyFont="1" applyFill="1" applyBorder="1" applyProtection="1"/>
    <xf numFmtId="0" fontId="15" fillId="3" borderId="15" xfId="2" applyFont="1" applyFill="1" applyBorder="1" applyAlignment="1" applyProtection="1">
      <alignment horizontal="left"/>
    </xf>
    <xf numFmtId="0" fontId="16" fillId="3" borderId="16" xfId="2" applyFont="1" applyFill="1" applyBorder="1" applyAlignment="1" applyProtection="1">
      <alignment horizontal="left"/>
    </xf>
    <xf numFmtId="0" fontId="16" fillId="3" borderId="16" xfId="2" applyFont="1" applyFill="1" applyBorder="1" applyAlignment="1" applyProtection="1">
      <alignment horizontal="center"/>
    </xf>
    <xf numFmtId="0" fontId="15" fillId="3" borderId="11" xfId="2" applyFont="1" applyFill="1" applyBorder="1" applyAlignment="1" applyProtection="1">
      <alignment horizontal="left"/>
    </xf>
    <xf numFmtId="0" fontId="16" fillId="3" borderId="12" xfId="2" applyFont="1" applyFill="1" applyBorder="1" applyAlignment="1" applyProtection="1">
      <alignment horizontal="left"/>
    </xf>
    <xf numFmtId="0" fontId="16" fillId="3" borderId="12" xfId="2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50" xfId="0" applyFont="1" applyFill="1" applyBorder="1" applyProtection="1"/>
    <xf numFmtId="0" fontId="15" fillId="3" borderId="2" xfId="0" applyFont="1" applyFill="1" applyBorder="1" applyProtection="1"/>
    <xf numFmtId="0" fontId="15" fillId="0" borderId="0" xfId="0" applyFont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15" fillId="0" borderId="25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20" xfId="0" applyNumberFormat="1" applyFont="1" applyBorder="1" applyProtection="1"/>
    <xf numFmtId="20" fontId="15" fillId="0" borderId="21" xfId="0" applyNumberFormat="1" applyFont="1" applyBorder="1" applyProtection="1"/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Protection="1"/>
    <xf numFmtId="20" fontId="15" fillId="0" borderId="53" xfId="0" applyNumberFormat="1" applyFont="1" applyBorder="1" applyAlignment="1" applyProtection="1">
      <alignment horizontal="center" vertical="center"/>
    </xf>
    <xf numFmtId="20" fontId="15" fillId="0" borderId="5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7" borderId="43" xfId="0" applyFont="1" applyFill="1" applyBorder="1" applyAlignment="1" applyProtection="1">
      <alignment horizontal="left" vertical="top" wrapText="1"/>
    </xf>
    <xf numFmtId="0" fontId="15" fillId="7" borderId="12" xfId="0" applyFont="1" applyFill="1" applyBorder="1" applyAlignment="1" applyProtection="1">
      <alignment horizontal="left" vertical="top" wrapText="1"/>
    </xf>
    <xf numFmtId="0" fontId="15" fillId="7" borderId="13" xfId="0" applyFont="1" applyFill="1" applyBorder="1" applyAlignment="1" applyProtection="1">
      <alignment horizontal="left" vertical="top" wrapText="1"/>
    </xf>
    <xf numFmtId="20" fontId="15" fillId="0" borderId="23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0" fontId="15" fillId="0" borderId="43" xfId="0" applyFont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 applyProtection="1">
      <alignment horizontal="center"/>
      <protection locked="0"/>
    </xf>
    <xf numFmtId="49" fontId="15" fillId="0" borderId="26" xfId="0" applyNumberFormat="1" applyFont="1" applyBorder="1" applyAlignment="1" applyProtection="1">
      <alignment horizontal="left" vertical="top"/>
    </xf>
    <xf numFmtId="49" fontId="15" fillId="0" borderId="0" xfId="0" applyNumberFormat="1" applyFont="1" applyBorder="1" applyAlignment="1" applyProtection="1">
      <alignment horizontal="left" vertical="top"/>
    </xf>
    <xf numFmtId="49" fontId="15" fillId="0" borderId="27" xfId="0" applyNumberFormat="1" applyFont="1" applyBorder="1" applyAlignment="1" applyProtection="1">
      <alignment horizontal="left" vertical="top"/>
    </xf>
    <xf numFmtId="49" fontId="15" fillId="0" borderId="28" xfId="0" applyNumberFormat="1" applyFont="1" applyBorder="1" applyAlignment="1" applyProtection="1">
      <alignment horizontal="left" vertical="top"/>
    </xf>
    <xf numFmtId="0" fontId="15" fillId="0" borderId="32" xfId="0" applyFont="1" applyBorder="1" applyProtection="1"/>
    <xf numFmtId="0" fontId="15" fillId="0" borderId="16" xfId="0" applyFont="1" applyBorder="1" applyAlignment="1" applyProtection="1">
      <alignment horizontal="left" vertical="top"/>
    </xf>
    <xf numFmtId="0" fontId="15" fillId="0" borderId="30" xfId="0" applyFont="1" applyBorder="1" applyAlignment="1" applyProtection="1">
      <alignment horizontal="left" vertical="top"/>
    </xf>
    <xf numFmtId="20" fontId="15" fillId="0" borderId="53" xfId="0" applyNumberFormat="1" applyFont="1" applyFill="1" applyBorder="1" applyAlignment="1" applyProtection="1">
      <alignment horizontal="center" vertical="center"/>
      <protection locked="0"/>
    </xf>
    <xf numFmtId="0" fontId="15" fillId="7" borderId="43" xfId="0" applyFont="1" applyFill="1" applyBorder="1" applyProtection="1"/>
    <xf numFmtId="0" fontId="15" fillId="7" borderId="12" xfId="0" applyFont="1" applyFill="1" applyBorder="1" applyAlignment="1" applyProtection="1">
      <alignment horizontal="left" vertical="top"/>
    </xf>
    <xf numFmtId="0" fontId="15" fillId="7" borderId="13" xfId="0" applyFont="1" applyFill="1" applyBorder="1" applyAlignment="1" applyProtection="1">
      <alignment horizontal="left" vertical="top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left" vertical="top"/>
    </xf>
    <xf numFmtId="0" fontId="15" fillId="0" borderId="29" xfId="0" applyFont="1" applyBorder="1" applyAlignment="1" applyProtection="1">
      <alignment horizontal="left" vertical="top"/>
    </xf>
    <xf numFmtId="0" fontId="15" fillId="0" borderId="26" xfId="0" applyFont="1" applyBorder="1" applyAlignment="1" applyProtection="1">
      <alignment horizontal="left" vertical="top"/>
    </xf>
    <xf numFmtId="0" fontId="15" fillId="0" borderId="27" xfId="0" applyFont="1" applyBorder="1" applyAlignment="1" applyProtection="1">
      <alignment horizontal="left" vertical="top"/>
    </xf>
    <xf numFmtId="0" fontId="15" fillId="0" borderId="28" xfId="0" applyFont="1" applyBorder="1" applyAlignment="1" applyProtection="1">
      <alignment horizontal="left" vertical="top"/>
    </xf>
    <xf numFmtId="0" fontId="15" fillId="0" borderId="32" xfId="0" applyFont="1" applyBorder="1" applyAlignment="1" applyProtection="1">
      <alignment horizontal="left" vertical="top"/>
    </xf>
    <xf numFmtId="0" fontId="15" fillId="7" borderId="43" xfId="0" applyFont="1" applyFill="1" applyBorder="1" applyAlignment="1" applyProtection="1">
      <alignment horizontal="left" vertical="top"/>
    </xf>
    <xf numFmtId="0" fontId="15" fillId="0" borderId="31" xfId="0" applyFont="1" applyBorder="1" applyAlignment="1" applyProtection="1">
      <alignment horizontal="left" vertical="top"/>
    </xf>
    <xf numFmtId="0" fontId="16" fillId="5" borderId="0" xfId="0" applyFont="1" applyFill="1" applyBorder="1" applyAlignment="1" applyProtection="1">
      <alignment horizontal="left" vertical="top"/>
    </xf>
    <xf numFmtId="0" fontId="15" fillId="5" borderId="0" xfId="0" applyFont="1" applyFill="1" applyBorder="1" applyAlignment="1" applyProtection="1">
      <alignment horizontal="left" vertical="top"/>
    </xf>
    <xf numFmtId="0" fontId="15" fillId="5" borderId="29" xfId="0" applyFont="1" applyFill="1" applyBorder="1" applyAlignment="1" applyProtection="1">
      <alignment horizontal="left" vertical="top"/>
    </xf>
    <xf numFmtId="0" fontId="15" fillId="5" borderId="32" xfId="0" applyFont="1" applyFill="1" applyBorder="1" applyAlignment="1" applyProtection="1">
      <alignment horizontal="left" vertical="top"/>
    </xf>
    <xf numFmtId="0" fontId="15" fillId="5" borderId="16" xfId="0" applyFont="1" applyFill="1" applyBorder="1" applyAlignment="1" applyProtection="1">
      <alignment horizontal="left" vertical="top"/>
    </xf>
    <xf numFmtId="0" fontId="15" fillId="5" borderId="30" xfId="0" applyFont="1" applyFill="1" applyBorder="1" applyAlignment="1" applyProtection="1">
      <alignment horizontal="left" vertical="top"/>
    </xf>
    <xf numFmtId="0" fontId="15" fillId="5" borderId="27" xfId="0" applyFont="1" applyFill="1" applyBorder="1" applyAlignment="1" applyProtection="1">
      <alignment horizontal="left" vertical="top"/>
    </xf>
    <xf numFmtId="0" fontId="15" fillId="5" borderId="28" xfId="0" applyFont="1" applyFill="1" applyBorder="1" applyAlignment="1" applyProtection="1">
      <alignment horizontal="left" vertical="top"/>
    </xf>
    <xf numFmtId="0" fontId="15" fillId="7" borderId="43" xfId="0" applyFont="1" applyFill="1" applyBorder="1" applyAlignment="1" applyProtection="1"/>
    <xf numFmtId="0" fontId="16" fillId="5" borderId="26" xfId="0" applyFont="1" applyFill="1" applyBorder="1" applyAlignment="1" applyProtection="1">
      <alignment horizontal="left" vertical="top"/>
    </xf>
    <xf numFmtId="0" fontId="15" fillId="5" borderId="33" xfId="0" applyFont="1" applyFill="1" applyBorder="1" applyProtection="1"/>
    <xf numFmtId="0" fontId="15" fillId="5" borderId="6" xfId="0" applyFont="1" applyFill="1" applyBorder="1" applyAlignment="1" applyProtection="1">
      <alignment horizontal="left" vertical="top"/>
    </xf>
    <xf numFmtId="0" fontId="15" fillId="5" borderId="7" xfId="0" applyFont="1" applyFill="1" applyBorder="1" applyAlignment="1" applyProtection="1">
      <alignment horizontal="left" vertical="top"/>
    </xf>
    <xf numFmtId="0" fontId="17" fillId="0" borderId="26" xfId="2" applyFont="1" applyFill="1" applyBorder="1" applyProtection="1"/>
    <xf numFmtId="0" fontId="15" fillId="0" borderId="27" xfId="0" applyFont="1" applyBorder="1" applyProtection="1"/>
    <xf numFmtId="0" fontId="15" fillId="0" borderId="28" xfId="0" applyFont="1" applyBorder="1" applyProtection="1"/>
    <xf numFmtId="0" fontId="15" fillId="0" borderId="16" xfId="0" applyFont="1" applyBorder="1" applyProtection="1"/>
    <xf numFmtId="0" fontId="15" fillId="0" borderId="30" xfId="0" applyFont="1" applyBorder="1" applyProtection="1"/>
    <xf numFmtId="2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</xf>
    <xf numFmtId="0" fontId="15" fillId="7" borderId="43" xfId="2" applyFont="1" applyFill="1" applyBorder="1" applyProtection="1"/>
    <xf numFmtId="0" fontId="15" fillId="7" borderId="12" xfId="2" applyFont="1" applyFill="1" applyBorder="1" applyAlignment="1" applyProtection="1">
      <alignment horizontal="left" vertical="top"/>
    </xf>
    <xf numFmtId="0" fontId="15" fillId="7" borderId="13" xfId="2" applyFont="1" applyFill="1" applyBorder="1" applyAlignment="1" applyProtection="1">
      <alignment horizontal="left" vertical="top"/>
    </xf>
    <xf numFmtId="0" fontId="15" fillId="0" borderId="0" xfId="0" applyFont="1" applyFill="1" applyBorder="1" applyProtection="1"/>
    <xf numFmtId="0" fontId="15" fillId="0" borderId="29" xfId="0" applyFont="1" applyBorder="1" applyProtection="1"/>
    <xf numFmtId="20" fontId="15" fillId="0" borderId="34" xfId="0" applyNumberFormat="1" applyFont="1" applyBorder="1" applyAlignment="1" applyProtection="1">
      <alignment horizontal="center" vertical="center"/>
    </xf>
    <xf numFmtId="20" fontId="15" fillId="0" borderId="35" xfId="0" applyNumberFormat="1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6" xfId="0" applyFont="1" applyBorder="1" applyProtection="1"/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 applyProtection="1">
      <protection locked="0"/>
    </xf>
    <xf numFmtId="0" fontId="16" fillId="2" borderId="50" xfId="0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protection locked="0"/>
    </xf>
    <xf numFmtId="0" fontId="16" fillId="0" borderId="5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left" vertical="center"/>
    </xf>
    <xf numFmtId="0" fontId="15" fillId="4" borderId="28" xfId="0" applyFont="1" applyFill="1" applyBorder="1" applyAlignment="1" applyProtection="1">
      <alignment horizontal="left" vertical="center"/>
    </xf>
    <xf numFmtId="0" fontId="15" fillId="4" borderId="16" xfId="0" applyFont="1" applyFill="1" applyBorder="1" applyAlignment="1" applyProtection="1">
      <alignment horizontal="left" vertical="center"/>
    </xf>
    <xf numFmtId="0" fontId="15" fillId="4" borderId="30" xfId="0" applyFont="1" applyFill="1" applyBorder="1" applyAlignment="1" applyProtection="1">
      <alignment horizontal="left" vertical="center"/>
    </xf>
    <xf numFmtId="0" fontId="15" fillId="7" borderId="43" xfId="0" applyFont="1" applyFill="1" applyBorder="1" applyAlignment="1" applyProtection="1">
      <alignment horizontal="left" wrapText="1"/>
    </xf>
    <xf numFmtId="0" fontId="15" fillId="7" borderId="12" xfId="0" applyFont="1" applyFill="1" applyBorder="1" applyAlignment="1" applyProtection="1">
      <alignment horizontal="left" wrapText="1"/>
    </xf>
    <xf numFmtId="0" fontId="15" fillId="7" borderId="13" xfId="0" applyFont="1" applyFill="1" applyBorder="1" applyAlignment="1" applyProtection="1">
      <alignment horizontal="left" wrapText="1"/>
    </xf>
    <xf numFmtId="0" fontId="16" fillId="2" borderId="49" xfId="0" applyFont="1" applyFill="1" applyBorder="1" applyAlignment="1" applyProtection="1">
      <alignment horizontal="left"/>
      <protection locked="0"/>
    </xf>
    <xf numFmtId="0" fontId="16" fillId="2" borderId="50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3" borderId="51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/>
    </xf>
    <xf numFmtId="0" fontId="16" fillId="3" borderId="17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15" fillId="0" borderId="31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29" xfId="0" applyFont="1" applyBorder="1" applyAlignment="1" applyProtection="1">
      <alignment horizontal="left" vertical="top" wrapText="1"/>
    </xf>
    <xf numFmtId="0" fontId="15" fillId="0" borderId="32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30" xfId="0" applyFont="1" applyBorder="1" applyAlignment="1" applyProtection="1">
      <alignment horizontal="left" vertical="top" wrapText="1"/>
    </xf>
    <xf numFmtId="0" fontId="15" fillId="0" borderId="26" xfId="0" applyFont="1" applyBorder="1" applyAlignment="1" applyProtection="1">
      <alignment horizontal="left" vertical="top" wrapText="1"/>
    </xf>
    <xf numFmtId="0" fontId="15" fillId="0" borderId="27" xfId="0" applyFont="1" applyBorder="1" applyAlignment="1" applyProtection="1">
      <alignment horizontal="left" vertical="top" wrapText="1"/>
    </xf>
    <xf numFmtId="0" fontId="15" fillId="0" borderId="28" xfId="0" applyFont="1" applyBorder="1" applyAlignment="1" applyProtection="1">
      <alignment horizontal="left" vertical="top" wrapText="1"/>
    </xf>
    <xf numFmtId="0" fontId="15" fillId="5" borderId="32" xfId="0" applyFont="1" applyFill="1" applyBorder="1" applyAlignment="1" applyProtection="1">
      <alignment horizontal="left" vertical="top" wrapText="1"/>
    </xf>
    <xf numFmtId="0" fontId="15" fillId="5" borderId="16" xfId="0" applyFont="1" applyFill="1" applyBorder="1" applyAlignment="1" applyProtection="1">
      <alignment horizontal="left" vertical="top" wrapText="1"/>
    </xf>
    <xf numFmtId="0" fontId="15" fillId="5" borderId="30" xfId="0" applyFont="1" applyFill="1" applyBorder="1" applyAlignment="1" applyProtection="1">
      <alignment horizontal="left" vertical="top" wrapText="1"/>
    </xf>
    <xf numFmtId="20" fontId="15" fillId="0" borderId="45" xfId="0" applyNumberFormat="1" applyFont="1" applyBorder="1" applyAlignment="1" applyProtection="1">
      <alignment horizontal="center" vertical="center"/>
    </xf>
    <xf numFmtId="20" fontId="15" fillId="0" borderId="38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20" fontId="15" fillId="0" borderId="39" xfId="0" applyNumberFormat="1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6" borderId="43" xfId="0" applyFont="1" applyFill="1" applyBorder="1" applyAlignment="1" applyProtection="1">
      <alignment horizontal="left" wrapText="1"/>
    </xf>
    <xf numFmtId="0" fontId="15" fillId="6" borderId="12" xfId="0" applyFont="1" applyFill="1" applyBorder="1" applyAlignment="1" applyProtection="1">
      <alignment horizontal="left" wrapText="1"/>
    </xf>
    <xf numFmtId="0" fontId="15" fillId="6" borderId="13" xfId="0" applyFont="1" applyFill="1" applyBorder="1" applyAlignment="1" applyProtection="1">
      <alignment horizontal="left" wrapText="1"/>
    </xf>
    <xf numFmtId="0" fontId="15" fillId="0" borderId="1" xfId="0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36" xfId="0" applyNumberFormat="1" applyFont="1" applyBorder="1" applyAlignment="1" applyProtection="1">
      <alignment horizontal="center" vertical="center"/>
    </xf>
    <xf numFmtId="20" fontId="15" fillId="2" borderId="45" xfId="0" applyNumberFormat="1" applyFont="1" applyFill="1" applyBorder="1" applyAlignment="1" applyProtection="1">
      <alignment horizontal="center" vertical="center"/>
      <protection locked="0"/>
    </xf>
    <xf numFmtId="20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left"/>
    </xf>
    <xf numFmtId="0" fontId="15" fillId="3" borderId="21" xfId="0" applyFont="1" applyFill="1" applyBorder="1" applyAlignment="1" applyProtection="1">
      <alignment horizontal="left"/>
    </xf>
    <xf numFmtId="0" fontId="15" fillId="3" borderId="42" xfId="0" applyFont="1" applyFill="1" applyBorder="1" applyAlignment="1" applyProtection="1">
      <alignment horizontal="left"/>
    </xf>
    <xf numFmtId="0" fontId="15" fillId="3" borderId="23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40" xfId="0" applyFont="1" applyFill="1" applyBorder="1" applyAlignment="1" applyProtection="1">
      <alignment horizontal="left"/>
    </xf>
    <xf numFmtId="0" fontId="15" fillId="3" borderId="23" xfId="2" applyFont="1" applyFill="1" applyBorder="1" applyAlignment="1" applyProtection="1">
      <alignment horizontal="left"/>
    </xf>
    <xf numFmtId="0" fontId="15" fillId="3" borderId="1" xfId="2" applyFont="1" applyFill="1" applyBorder="1" applyAlignment="1" applyProtection="1">
      <alignment horizontal="left"/>
    </xf>
    <xf numFmtId="0" fontId="15" fillId="3" borderId="46" xfId="2" applyFont="1" applyFill="1" applyBorder="1" applyAlignment="1" applyProtection="1">
      <alignment horizontal="left"/>
    </xf>
    <xf numFmtId="0" fontId="15" fillId="3" borderId="48" xfId="2" applyFont="1" applyFill="1" applyBorder="1" applyAlignment="1" applyProtection="1">
      <alignment horizontal="left"/>
    </xf>
    <xf numFmtId="0" fontId="15" fillId="3" borderId="40" xfId="2" applyFont="1" applyFill="1" applyBorder="1" applyAlignment="1" applyProtection="1">
      <alignment horizontal="left"/>
    </xf>
    <xf numFmtId="0" fontId="15" fillId="3" borderId="55" xfId="2" applyFont="1" applyFill="1" applyBorder="1" applyAlignment="1" applyProtection="1">
      <alignment horizontal="left"/>
    </xf>
    <xf numFmtId="0" fontId="15" fillId="3" borderId="56" xfId="2" applyFont="1" applyFill="1" applyBorder="1" applyAlignment="1" applyProtection="1">
      <alignment horizontal="left"/>
    </xf>
    <xf numFmtId="0" fontId="15" fillId="3" borderId="11" xfId="2" applyFont="1" applyFill="1" applyBorder="1" applyAlignment="1" applyProtection="1">
      <alignment horizontal="left"/>
    </xf>
    <xf numFmtId="0" fontId="15" fillId="3" borderId="12" xfId="2" applyFont="1" applyFill="1" applyBorder="1" applyAlignment="1" applyProtection="1">
      <alignment horizontal="left"/>
    </xf>
    <xf numFmtId="0" fontId="15" fillId="3" borderId="13" xfId="2" applyFont="1" applyFill="1" applyBorder="1" applyAlignment="1" applyProtection="1">
      <alignment horizontal="left"/>
    </xf>
    <xf numFmtId="0" fontId="15" fillId="7" borderId="22" xfId="0" applyFont="1" applyFill="1" applyBorder="1" applyAlignment="1" applyProtection="1">
      <alignment horizontal="left"/>
    </xf>
    <xf numFmtId="0" fontId="15" fillId="7" borderId="44" xfId="0" applyFont="1" applyFill="1" applyBorder="1" applyAlignment="1" applyProtection="1">
      <alignment horizontal="left"/>
    </xf>
    <xf numFmtId="0" fontId="15" fillId="7" borderId="10" xfId="0" applyFont="1" applyFill="1" applyBorder="1" applyAlignment="1" applyProtection="1">
      <alignment horizontal="left"/>
    </xf>
    <xf numFmtId="20" fontId="15" fillId="0" borderId="23" xfId="0" applyNumberFormat="1" applyFont="1" applyFill="1" applyBorder="1" applyAlignment="1" applyProtection="1">
      <alignment horizontal="center" vertical="center"/>
      <protection locked="0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165" fontId="2" fillId="0" borderId="1" xfId="2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2" fillId="0" borderId="43" xfId="2" applyBorder="1" applyAlignment="1">
      <alignment horizontal="left"/>
    </xf>
    <xf numFmtId="0" fontId="2" fillId="0" borderId="12" xfId="2" applyBorder="1" applyAlignment="1">
      <alignment horizontal="left"/>
    </xf>
    <xf numFmtId="0" fontId="2" fillId="0" borderId="37" xfId="2" applyBorder="1" applyAlignment="1">
      <alignment horizontal="left"/>
    </xf>
    <xf numFmtId="0" fontId="3" fillId="0" borderId="1" xfId="2" applyFont="1" applyBorder="1" applyAlignment="1">
      <alignment horizontal="left"/>
    </xf>
    <xf numFmtId="0" fontId="2" fillId="0" borderId="1" xfId="2" applyBorder="1" applyAlignment="1">
      <alignment horizontal="left" vertical="center"/>
    </xf>
    <xf numFmtId="0" fontId="2" fillId="0" borderId="1" xfId="2" applyBorder="1" applyAlignment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0" fillId="0" borderId="0" xfId="0" applyFill="1" applyProtection="1"/>
  </cellXfs>
  <cellStyles count="6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12</xdr:col>
      <xdr:colOff>0</xdr:colOff>
      <xdr:row>3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9525"/>
          <a:ext cx="66198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- Lektionsfordeling 8 - 8 - 5  + rep.lektion, grundet opdeling over 2 weekends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12</xdr:col>
      <xdr:colOff>0</xdr:colOff>
      <xdr:row>7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0025" y="419100"/>
          <a:ext cx="6629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Grundkursus: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fraviges, og de praktiske øvelsers indhold og varighed skal minimum svare til det beskrevne.</a:t>
          </a:r>
        </a:p>
      </xdr:txBody>
    </xdr:sp>
    <xdr:clientData/>
  </xdr:twoCellAnchor>
  <xdr:twoCellAnchor>
    <xdr:from>
      <xdr:col>0</xdr:col>
      <xdr:colOff>190500</xdr:colOff>
      <xdr:row>7</xdr:row>
      <xdr:rowOff>95250</xdr:rowOff>
    </xdr:from>
    <xdr:to>
      <xdr:col>11</xdr:col>
      <xdr:colOff>655320</xdr:colOff>
      <xdr:row>11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0500" y="1657350"/>
          <a:ext cx="6827520" cy="58293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datoerne ved de enkelte dage. Ellers dateres fortløbende.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hver dag. Alternativt tastes korrekt tidspunkt hver dag.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04"/>
  <sheetViews>
    <sheetView showZeros="0" tabSelected="1" zoomScaleNormal="100" workbookViewId="0">
      <selection activeCell="O32" sqref="O32"/>
    </sheetView>
  </sheetViews>
  <sheetFormatPr defaultColWidth="9.109375" defaultRowHeight="13.2" x14ac:dyDescent="0.25"/>
  <cols>
    <col min="1" max="1" width="3" style="1" bestFit="1" customWidth="1"/>
    <col min="2" max="3" width="6.6640625" style="1" bestFit="1" customWidth="1"/>
    <col min="4" max="4" width="4.21875" style="1" bestFit="1" customWidth="1"/>
    <col min="5" max="5" width="4.7773437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" spans="2:12" s="12" customFormat="1" x14ac:dyDescent="0.25"/>
    <row r="3" spans="2:12" ht="29.4" customHeight="1" x14ac:dyDescent="0.25"/>
    <row r="4" spans="2:12" ht="27.6" customHeight="1" x14ac:dyDescent="0.25"/>
    <row r="9" spans="2:12" x14ac:dyDescent="0.25">
      <c r="G9" s="2">
        <f>I13</f>
        <v>0.33333333333333331</v>
      </c>
      <c r="H9" s="3">
        <v>6.9444000000000005E-4</v>
      </c>
    </row>
    <row r="10" spans="2:12" x14ac:dyDescent="0.25">
      <c r="F10" s="4">
        <f>I12</f>
        <v>0</v>
      </c>
      <c r="G10" s="4">
        <f>G57</f>
        <v>0</v>
      </c>
      <c r="H10" s="4">
        <f>G83</f>
        <v>0</v>
      </c>
      <c r="I10" s="4" t="e">
        <f>#REF!</f>
        <v>#REF!</v>
      </c>
      <c r="J10" s="5"/>
    </row>
    <row r="11" spans="2:12" ht="13.8" thickBot="1" x14ac:dyDescent="0.3"/>
    <row r="12" spans="2:12" ht="14.4" thickBot="1" x14ac:dyDescent="0.3">
      <c r="B12" s="201" t="s">
        <v>17</v>
      </c>
      <c r="C12" s="202"/>
      <c r="D12" s="202"/>
      <c r="E12" s="202"/>
      <c r="F12" s="202"/>
      <c r="G12" s="202"/>
      <c r="H12" s="203"/>
      <c r="I12" s="42"/>
      <c r="J12" s="43" t="s">
        <v>18</v>
      </c>
      <c r="K12" s="44"/>
      <c r="L12" s="45"/>
    </row>
    <row r="13" spans="2:12" ht="14.4" thickBot="1" x14ac:dyDescent="0.3">
      <c r="B13" s="204" t="s">
        <v>19</v>
      </c>
      <c r="C13" s="205"/>
      <c r="D13" s="205"/>
      <c r="E13" s="205"/>
      <c r="F13" s="205"/>
      <c r="G13" s="205"/>
      <c r="H13" s="206"/>
      <c r="I13" s="46">
        <v>0.33333333333333331</v>
      </c>
      <c r="J13" s="47" t="s">
        <v>44</v>
      </c>
      <c r="K13" s="48"/>
      <c r="L13" s="49"/>
    </row>
    <row r="14" spans="2:12" ht="14.4" thickBot="1" x14ac:dyDescent="0.3">
      <c r="B14" s="204" t="s">
        <v>16</v>
      </c>
      <c r="C14" s="205"/>
      <c r="D14" s="205"/>
      <c r="E14" s="205"/>
      <c r="F14" s="205"/>
      <c r="G14" s="205"/>
      <c r="H14" s="206"/>
      <c r="I14" s="50">
        <v>15</v>
      </c>
      <c r="J14" s="47" t="s">
        <v>32</v>
      </c>
      <c r="K14" s="48"/>
      <c r="L14" s="49"/>
    </row>
    <row r="15" spans="2:12" ht="14.4" thickBot="1" x14ac:dyDescent="0.3">
      <c r="B15" s="207" t="s">
        <v>86</v>
      </c>
      <c r="C15" s="208"/>
      <c r="D15" s="208"/>
      <c r="E15" s="208"/>
      <c r="F15" s="208"/>
      <c r="G15" s="208"/>
      <c r="H15" s="211"/>
      <c r="I15" s="51">
        <v>30</v>
      </c>
      <c r="J15" s="47" t="s">
        <v>32</v>
      </c>
      <c r="K15" s="48"/>
      <c r="L15" s="49"/>
    </row>
    <row r="16" spans="2:12" ht="14.4" thickBot="1" x14ac:dyDescent="0.3">
      <c r="B16" s="207" t="s">
        <v>87</v>
      </c>
      <c r="C16" s="208"/>
      <c r="D16" s="208"/>
      <c r="E16" s="208"/>
      <c r="F16" s="208"/>
      <c r="G16" s="209"/>
      <c r="H16" s="210"/>
      <c r="I16" s="52">
        <v>10</v>
      </c>
      <c r="J16" s="53" t="s">
        <v>32</v>
      </c>
      <c r="K16" s="54"/>
      <c r="L16" s="55"/>
    </row>
    <row r="17" spans="2:12" ht="14.4" thickBot="1" x14ac:dyDescent="0.3">
      <c r="B17" s="56" t="s">
        <v>64</v>
      </c>
      <c r="C17" s="57"/>
      <c r="D17" s="57"/>
      <c r="E17" s="57"/>
      <c r="F17" s="58"/>
      <c r="G17" s="160"/>
      <c r="H17" s="161"/>
      <c r="I17" s="161"/>
      <c r="J17" s="162"/>
      <c r="K17" s="163"/>
      <c r="L17" s="164"/>
    </row>
    <row r="18" spans="2:12" ht="14.4" thickBot="1" x14ac:dyDescent="0.3">
      <c r="B18" s="56" t="s">
        <v>63</v>
      </c>
      <c r="C18" s="57"/>
      <c r="D18" s="57"/>
      <c r="E18" s="57"/>
      <c r="F18" s="58"/>
      <c r="G18" s="160"/>
      <c r="H18" s="161"/>
      <c r="I18" s="161"/>
      <c r="J18" s="162"/>
      <c r="K18" s="165"/>
      <c r="L18" s="166"/>
    </row>
    <row r="19" spans="2:12" ht="14.4" thickBot="1" x14ac:dyDescent="0.3">
      <c r="B19" s="56" t="s">
        <v>33</v>
      </c>
      <c r="C19" s="57"/>
      <c r="D19" s="57"/>
      <c r="E19" s="57"/>
      <c r="F19" s="58"/>
      <c r="G19" s="160"/>
      <c r="H19" s="161"/>
      <c r="I19" s="161"/>
      <c r="J19" s="162"/>
      <c r="K19" s="165"/>
      <c r="L19" s="166"/>
    </row>
    <row r="20" spans="2:12" ht="14.4" thickBot="1" x14ac:dyDescent="0.3">
      <c r="B20" s="59" t="s">
        <v>34</v>
      </c>
      <c r="C20" s="60"/>
      <c r="D20" s="60"/>
      <c r="E20" s="60"/>
      <c r="F20" s="61"/>
      <c r="G20" s="160"/>
      <c r="H20" s="161"/>
      <c r="I20" s="161"/>
      <c r="J20" s="162"/>
      <c r="K20" s="165"/>
      <c r="L20" s="166"/>
    </row>
    <row r="21" spans="2:12" ht="14.4" thickBot="1" x14ac:dyDescent="0.3">
      <c r="B21" s="214" t="s">
        <v>75</v>
      </c>
      <c r="C21" s="215"/>
      <c r="D21" s="215"/>
      <c r="E21" s="215"/>
      <c r="F21" s="216"/>
      <c r="G21" s="160"/>
      <c r="H21" s="161"/>
      <c r="I21" s="161"/>
      <c r="J21" s="162"/>
      <c r="K21" s="165"/>
      <c r="L21" s="166"/>
    </row>
    <row r="22" spans="2:12" ht="14.4" thickBot="1" x14ac:dyDescent="0.3">
      <c r="B22" s="59" t="s">
        <v>61</v>
      </c>
      <c r="C22" s="60"/>
      <c r="D22" s="60"/>
      <c r="E22" s="60"/>
      <c r="F22" s="61"/>
      <c r="G22" s="160"/>
      <c r="H22" s="161"/>
      <c r="I22" s="161"/>
      <c r="J22" s="162"/>
      <c r="K22" s="165"/>
      <c r="L22" s="166"/>
    </row>
    <row r="23" spans="2:12" ht="14.4" thickBot="1" x14ac:dyDescent="0.3">
      <c r="B23" s="59" t="s">
        <v>73</v>
      </c>
      <c r="C23" s="60"/>
      <c r="D23" s="60"/>
      <c r="E23" s="60"/>
      <c r="F23" s="61"/>
      <c r="G23" s="160"/>
      <c r="H23" s="161"/>
      <c r="I23" s="161"/>
      <c r="J23" s="162"/>
      <c r="K23" s="165"/>
      <c r="L23" s="166"/>
    </row>
    <row r="24" spans="2:12" ht="14.4" thickBot="1" x14ac:dyDescent="0.3">
      <c r="B24" s="59" t="s">
        <v>35</v>
      </c>
      <c r="C24" s="60"/>
      <c r="D24" s="60"/>
      <c r="E24" s="60"/>
      <c r="F24" s="61"/>
      <c r="G24" s="160"/>
      <c r="H24" s="161"/>
      <c r="I24" s="161"/>
      <c r="J24" s="162"/>
      <c r="K24" s="165"/>
      <c r="L24" s="166"/>
    </row>
    <row r="25" spans="2:12" ht="14.4" thickBot="1" x14ac:dyDescent="0.3">
      <c r="B25" s="56" t="s">
        <v>36</v>
      </c>
      <c r="C25" s="57"/>
      <c r="D25" s="57"/>
      <c r="E25" s="57"/>
      <c r="F25" s="58"/>
      <c r="G25" s="160"/>
      <c r="H25" s="161"/>
      <c r="I25" s="161"/>
      <c r="J25" s="162"/>
      <c r="K25" s="167"/>
      <c r="L25" s="168"/>
    </row>
    <row r="26" spans="2:12" ht="14.4" thickBot="1" x14ac:dyDescent="0.3">
      <c r="B26" s="212" t="s">
        <v>62</v>
      </c>
      <c r="C26" s="213"/>
      <c r="D26" s="213"/>
      <c r="E26" s="213"/>
      <c r="F26" s="213"/>
      <c r="G26" s="148"/>
      <c r="H26" s="149"/>
      <c r="I26" s="149"/>
      <c r="J26" s="150"/>
      <c r="K26" s="148"/>
      <c r="L26" s="150"/>
    </row>
    <row r="27" spans="2:12" ht="14.4" thickBot="1" x14ac:dyDescent="0.3">
      <c r="B27" s="62" t="s">
        <v>38</v>
      </c>
      <c r="C27" s="63"/>
      <c r="D27" s="64"/>
      <c r="E27" s="64"/>
      <c r="F27" s="65"/>
      <c r="G27" s="66"/>
      <c r="H27" s="65"/>
      <c r="I27" s="65"/>
      <c r="J27" s="65"/>
      <c r="K27" s="67"/>
      <c r="L27" s="68"/>
    </row>
    <row r="28" spans="2:12" s="237" customFormat="1" ht="13.8" x14ac:dyDescent="0.25">
      <c r="B28" s="235"/>
      <c r="C28" s="235"/>
      <c r="D28" s="235"/>
      <c r="E28" s="235"/>
      <c r="F28" s="236"/>
      <c r="G28" s="147"/>
      <c r="H28" s="236"/>
      <c r="I28" s="236"/>
      <c r="J28" s="236"/>
      <c r="K28" s="135"/>
      <c r="L28" s="135"/>
    </row>
    <row r="29" spans="2:12" ht="14.4" thickBot="1" x14ac:dyDescent="0.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 ht="14.4" thickBot="1" x14ac:dyDescent="0.3">
      <c r="B30" s="70" t="s">
        <v>9</v>
      </c>
      <c r="C30" s="71" t="s">
        <v>10</v>
      </c>
      <c r="D30" s="71" t="s">
        <v>11</v>
      </c>
      <c r="E30" s="71" t="s">
        <v>15</v>
      </c>
      <c r="F30" s="72" t="s">
        <v>12</v>
      </c>
      <c r="G30" s="73">
        <f>IF(I12&lt;&gt;" ",I12,0)</f>
        <v>0</v>
      </c>
      <c r="H30" s="74"/>
      <c r="I30" s="74"/>
      <c r="J30" s="74"/>
      <c r="K30" s="74"/>
      <c r="L30" s="75"/>
    </row>
    <row r="31" spans="2:12" ht="13.8" x14ac:dyDescent="0.25">
      <c r="B31" s="76">
        <f>I13</f>
        <v>0.33333333333333331</v>
      </c>
      <c r="C31" s="77">
        <f>G9+(H9*I14)</f>
        <v>0.34374993333333331</v>
      </c>
      <c r="D31" s="78">
        <f>I14</f>
        <v>15</v>
      </c>
      <c r="E31" s="79"/>
      <c r="F31" s="217" t="s">
        <v>0</v>
      </c>
      <c r="G31" s="218"/>
      <c r="H31" s="218"/>
      <c r="I31" s="218"/>
      <c r="J31" s="218"/>
      <c r="K31" s="218"/>
      <c r="L31" s="219"/>
    </row>
    <row r="32" spans="2:12" ht="13.8" x14ac:dyDescent="0.25">
      <c r="B32" s="181">
        <f>C31</f>
        <v>0.34374993333333331</v>
      </c>
      <c r="C32" s="183">
        <f>B32+(45*H9)</f>
        <v>0.37499973333333331</v>
      </c>
      <c r="D32" s="185">
        <v>45</v>
      </c>
      <c r="E32" s="192">
        <v>1</v>
      </c>
      <c r="F32" s="175" t="s">
        <v>46</v>
      </c>
      <c r="G32" s="176"/>
      <c r="H32" s="176"/>
      <c r="I32" s="176"/>
      <c r="J32" s="176"/>
      <c r="K32" s="176"/>
      <c r="L32" s="177"/>
    </row>
    <row r="33" spans="2:12" ht="13.8" x14ac:dyDescent="0.25">
      <c r="B33" s="182"/>
      <c r="C33" s="184"/>
      <c r="D33" s="200"/>
      <c r="E33" s="192"/>
      <c r="F33" s="172" t="s">
        <v>2</v>
      </c>
      <c r="G33" s="173"/>
      <c r="H33" s="173"/>
      <c r="I33" s="173"/>
      <c r="J33" s="173"/>
      <c r="K33" s="173"/>
      <c r="L33" s="174"/>
    </row>
    <row r="34" spans="2:12" ht="13.8" x14ac:dyDescent="0.25">
      <c r="B34" s="80">
        <f>C32</f>
        <v>0.37499973333333331</v>
      </c>
      <c r="C34" s="81">
        <f>B34+(D34*H9)</f>
        <v>0.38194413333333332</v>
      </c>
      <c r="D34" s="82">
        <f>$I$16</f>
        <v>10</v>
      </c>
      <c r="E34" s="83"/>
      <c r="F34" s="84" t="s">
        <v>4</v>
      </c>
      <c r="G34" s="85"/>
      <c r="H34" s="85"/>
      <c r="I34" s="85"/>
      <c r="J34" s="85"/>
      <c r="K34" s="85"/>
      <c r="L34" s="86"/>
    </row>
    <row r="35" spans="2:12" ht="13.8" x14ac:dyDescent="0.25">
      <c r="B35" s="181">
        <f>C34</f>
        <v>0.38194413333333332</v>
      </c>
      <c r="C35" s="183">
        <f>B35+(45*$H$9)</f>
        <v>0.41319393333333332</v>
      </c>
      <c r="D35" s="200">
        <v>45</v>
      </c>
      <c r="E35" s="192">
        <v>2</v>
      </c>
      <c r="F35" s="169" t="s">
        <v>3</v>
      </c>
      <c r="G35" s="170"/>
      <c r="H35" s="170"/>
      <c r="I35" s="170"/>
      <c r="J35" s="170"/>
      <c r="K35" s="170"/>
      <c r="L35" s="171"/>
    </row>
    <row r="36" spans="2:12" ht="13.8" x14ac:dyDescent="0.25">
      <c r="B36" s="182"/>
      <c r="C36" s="184"/>
      <c r="D36" s="186"/>
      <c r="E36" s="192"/>
      <c r="F36" s="172" t="s">
        <v>1</v>
      </c>
      <c r="G36" s="173"/>
      <c r="H36" s="173"/>
      <c r="I36" s="173"/>
      <c r="J36" s="173"/>
      <c r="K36" s="173"/>
      <c r="L36" s="174"/>
    </row>
    <row r="37" spans="2:12" ht="13.8" x14ac:dyDescent="0.25">
      <c r="B37" s="87">
        <f>C35</f>
        <v>0.41319393333333332</v>
      </c>
      <c r="C37" s="88">
        <f>B37+(D37*H9)</f>
        <v>0.42013833333333334</v>
      </c>
      <c r="D37" s="82">
        <f>$I$16</f>
        <v>10</v>
      </c>
      <c r="E37" s="89"/>
      <c r="F37" s="157" t="s">
        <v>4</v>
      </c>
      <c r="G37" s="158"/>
      <c r="H37" s="158"/>
      <c r="I37" s="158"/>
      <c r="J37" s="158"/>
      <c r="K37" s="158"/>
      <c r="L37" s="159"/>
    </row>
    <row r="38" spans="2:12" ht="13.8" x14ac:dyDescent="0.25">
      <c r="B38" s="181">
        <f>C37</f>
        <v>0.42013833333333334</v>
      </c>
      <c r="C38" s="183">
        <f>B38+(45*H9)</f>
        <v>0.45138813333333333</v>
      </c>
      <c r="D38" s="185">
        <v>45</v>
      </c>
      <c r="E38" s="192">
        <v>3</v>
      </c>
      <c r="F38" s="175" t="s">
        <v>6</v>
      </c>
      <c r="G38" s="176"/>
      <c r="H38" s="176"/>
      <c r="I38" s="176"/>
      <c r="J38" s="176"/>
      <c r="K38" s="176"/>
      <c r="L38" s="177"/>
    </row>
    <row r="39" spans="2:12" ht="13.8" x14ac:dyDescent="0.25">
      <c r="B39" s="182"/>
      <c r="C39" s="184"/>
      <c r="D39" s="186"/>
      <c r="E39" s="192"/>
      <c r="F39" s="172" t="s">
        <v>54</v>
      </c>
      <c r="G39" s="173"/>
      <c r="H39" s="173"/>
      <c r="I39" s="173"/>
      <c r="J39" s="173"/>
      <c r="K39" s="173"/>
      <c r="L39" s="174"/>
    </row>
    <row r="40" spans="2:12" ht="13.8" x14ac:dyDescent="0.25">
      <c r="B40" s="80">
        <f>C38</f>
        <v>0.45138813333333333</v>
      </c>
      <c r="C40" s="81">
        <f>B40+(D40*H9)</f>
        <v>0.45833253333333335</v>
      </c>
      <c r="D40" s="82">
        <f>$I$16</f>
        <v>10</v>
      </c>
      <c r="E40" s="83"/>
      <c r="F40" s="84" t="s">
        <v>4</v>
      </c>
      <c r="G40" s="85"/>
      <c r="H40" s="85"/>
      <c r="I40" s="85"/>
      <c r="J40" s="85"/>
      <c r="K40" s="85"/>
      <c r="L40" s="86"/>
    </row>
    <row r="41" spans="2:12" ht="13.8" x14ac:dyDescent="0.25">
      <c r="B41" s="181">
        <f>C40</f>
        <v>0.45833253333333335</v>
      </c>
      <c r="C41" s="183">
        <f>B41+(45*H9)</f>
        <v>0.48958233333333334</v>
      </c>
      <c r="D41" s="185">
        <v>45</v>
      </c>
      <c r="E41" s="192">
        <v>4</v>
      </c>
      <c r="F41" s="169" t="s">
        <v>55</v>
      </c>
      <c r="G41" s="170"/>
      <c r="H41" s="170"/>
      <c r="I41" s="170"/>
      <c r="J41" s="170"/>
      <c r="K41" s="170"/>
      <c r="L41" s="171"/>
    </row>
    <row r="42" spans="2:12" ht="13.8" x14ac:dyDescent="0.25">
      <c r="B42" s="182"/>
      <c r="C42" s="184"/>
      <c r="D42" s="186"/>
      <c r="E42" s="192"/>
      <c r="F42" s="172" t="s">
        <v>56</v>
      </c>
      <c r="G42" s="173"/>
      <c r="H42" s="173"/>
      <c r="I42" s="173"/>
      <c r="J42" s="173"/>
      <c r="K42" s="173"/>
      <c r="L42" s="174"/>
    </row>
    <row r="43" spans="2:12" ht="13.8" x14ac:dyDescent="0.25">
      <c r="B43" s="87">
        <f>C41</f>
        <v>0.48958233333333334</v>
      </c>
      <c r="C43" s="88">
        <f>B43+(I15*H9)</f>
        <v>0.51041553333333334</v>
      </c>
      <c r="D43" s="82">
        <f>$I$15</f>
        <v>30</v>
      </c>
      <c r="E43" s="89"/>
      <c r="F43" s="189" t="s">
        <v>7</v>
      </c>
      <c r="G43" s="190"/>
      <c r="H43" s="190"/>
      <c r="I43" s="190"/>
      <c r="J43" s="190"/>
      <c r="K43" s="190"/>
      <c r="L43" s="191"/>
    </row>
    <row r="44" spans="2:12" ht="13.8" x14ac:dyDescent="0.25">
      <c r="B44" s="181">
        <f>C43</f>
        <v>0.51041553333333334</v>
      </c>
      <c r="C44" s="183">
        <f>B44+(45*H9)</f>
        <v>0.54166533333333333</v>
      </c>
      <c r="D44" s="185">
        <v>45</v>
      </c>
      <c r="E44" s="192">
        <v>5</v>
      </c>
      <c r="F44" s="175" t="s">
        <v>52</v>
      </c>
      <c r="G44" s="176"/>
      <c r="H44" s="176"/>
      <c r="I44" s="176"/>
      <c r="J44" s="176"/>
      <c r="K44" s="176"/>
      <c r="L44" s="177"/>
    </row>
    <row r="45" spans="2:12" ht="13.8" x14ac:dyDescent="0.25">
      <c r="B45" s="182"/>
      <c r="C45" s="184"/>
      <c r="D45" s="186"/>
      <c r="E45" s="192"/>
      <c r="F45" s="172" t="s">
        <v>8</v>
      </c>
      <c r="G45" s="173"/>
      <c r="H45" s="173"/>
      <c r="I45" s="173"/>
      <c r="J45" s="173"/>
      <c r="K45" s="173"/>
      <c r="L45" s="174"/>
    </row>
    <row r="46" spans="2:12" ht="13.8" x14ac:dyDescent="0.25">
      <c r="B46" s="80">
        <f>C44</f>
        <v>0.54166533333333333</v>
      </c>
      <c r="C46" s="81">
        <f>B46+(D46*H9)</f>
        <v>0.54860973333333329</v>
      </c>
      <c r="D46" s="82">
        <f>$I$16</f>
        <v>10</v>
      </c>
      <c r="E46" s="83"/>
      <c r="F46" s="84" t="s">
        <v>4</v>
      </c>
      <c r="G46" s="85"/>
      <c r="H46" s="85"/>
      <c r="I46" s="85"/>
      <c r="J46" s="85"/>
      <c r="K46" s="85"/>
      <c r="L46" s="86"/>
    </row>
    <row r="47" spans="2:12" ht="13.8" x14ac:dyDescent="0.25">
      <c r="B47" s="181">
        <f>C46</f>
        <v>0.54860973333333329</v>
      </c>
      <c r="C47" s="183">
        <f>B47+(45*H9)</f>
        <v>0.57985953333333329</v>
      </c>
      <c r="D47" s="185">
        <v>45</v>
      </c>
      <c r="E47" s="192">
        <v>6</v>
      </c>
      <c r="F47" s="169" t="s">
        <v>50</v>
      </c>
      <c r="G47" s="170"/>
      <c r="H47" s="170"/>
      <c r="I47" s="170"/>
      <c r="J47" s="170"/>
      <c r="K47" s="170"/>
      <c r="L47" s="171"/>
    </row>
    <row r="48" spans="2:12" ht="13.8" x14ac:dyDescent="0.25">
      <c r="B48" s="182"/>
      <c r="C48" s="184"/>
      <c r="D48" s="186"/>
      <c r="E48" s="192"/>
      <c r="F48" s="172" t="s">
        <v>40</v>
      </c>
      <c r="G48" s="173"/>
      <c r="H48" s="173"/>
      <c r="I48" s="173"/>
      <c r="J48" s="173"/>
      <c r="K48" s="173"/>
      <c r="L48" s="174"/>
    </row>
    <row r="49" spans="2:14" ht="13.8" x14ac:dyDescent="0.25">
      <c r="B49" s="87">
        <f>C47</f>
        <v>0.57985953333333329</v>
      </c>
      <c r="C49" s="88">
        <f>B49+(D49*H9)</f>
        <v>0.58680393333333325</v>
      </c>
      <c r="D49" s="82">
        <f>$I$16</f>
        <v>10</v>
      </c>
      <c r="E49" s="89"/>
      <c r="F49" s="157" t="s">
        <v>4</v>
      </c>
      <c r="G49" s="158"/>
      <c r="H49" s="158"/>
      <c r="I49" s="158"/>
      <c r="J49" s="158"/>
      <c r="K49" s="158"/>
      <c r="L49" s="159"/>
    </row>
    <row r="50" spans="2:14" ht="13.8" x14ac:dyDescent="0.25">
      <c r="B50" s="181">
        <f>C49</f>
        <v>0.58680393333333325</v>
      </c>
      <c r="C50" s="183">
        <f>B50+(45*H9)</f>
        <v>0.61805373333333324</v>
      </c>
      <c r="D50" s="185">
        <v>45</v>
      </c>
      <c r="E50" s="192">
        <v>7</v>
      </c>
      <c r="F50" s="175" t="s">
        <v>59</v>
      </c>
      <c r="G50" s="176"/>
      <c r="H50" s="176"/>
      <c r="I50" s="176"/>
      <c r="J50" s="176"/>
      <c r="K50" s="176"/>
      <c r="L50" s="177"/>
    </row>
    <row r="51" spans="2:14" ht="13.8" x14ac:dyDescent="0.25">
      <c r="B51" s="182"/>
      <c r="C51" s="184"/>
      <c r="D51" s="186"/>
      <c r="E51" s="192"/>
      <c r="F51" s="169" t="s">
        <v>49</v>
      </c>
      <c r="G51" s="170"/>
      <c r="H51" s="170"/>
      <c r="I51" s="170"/>
      <c r="J51" s="170"/>
      <c r="K51" s="170"/>
      <c r="L51" s="171"/>
    </row>
    <row r="52" spans="2:14" ht="13.8" x14ac:dyDescent="0.25">
      <c r="B52" s="80">
        <f>C50</f>
        <v>0.61805373333333324</v>
      </c>
      <c r="C52" s="81">
        <f>B52+(D52*H9)</f>
        <v>0.62499813333333321</v>
      </c>
      <c r="D52" s="82">
        <f>$I$16</f>
        <v>10</v>
      </c>
      <c r="E52" s="90"/>
      <c r="F52" s="84" t="s">
        <v>4</v>
      </c>
      <c r="G52" s="85"/>
      <c r="H52" s="85"/>
      <c r="I52" s="85"/>
      <c r="J52" s="85"/>
      <c r="K52" s="85"/>
      <c r="L52" s="86"/>
    </row>
    <row r="53" spans="2:14" ht="13.8" x14ac:dyDescent="0.25">
      <c r="B53" s="181">
        <f>C52</f>
        <v>0.62499813333333321</v>
      </c>
      <c r="C53" s="183">
        <f>B53+(45*H9)</f>
        <v>0.6562479333333332</v>
      </c>
      <c r="D53" s="185">
        <v>45</v>
      </c>
      <c r="E53" s="222">
        <v>8</v>
      </c>
      <c r="F53" s="175" t="s">
        <v>58</v>
      </c>
      <c r="G53" s="176"/>
      <c r="H53" s="176"/>
      <c r="I53" s="176"/>
      <c r="J53" s="176"/>
      <c r="K53" s="176"/>
      <c r="L53" s="177"/>
    </row>
    <row r="54" spans="2:14" ht="14.4" thickBot="1" x14ac:dyDescent="0.3">
      <c r="B54" s="193"/>
      <c r="C54" s="194"/>
      <c r="D54" s="197"/>
      <c r="E54" s="223"/>
      <c r="F54" s="224"/>
      <c r="G54" s="225"/>
      <c r="H54" s="225"/>
      <c r="I54" s="225"/>
      <c r="J54" s="225"/>
      <c r="K54" s="225"/>
      <c r="L54" s="226"/>
    </row>
    <row r="55" spans="2:14" s="12" customFormat="1" ht="13.8" x14ac:dyDescent="0.25">
      <c r="B55" s="144"/>
      <c r="C55" s="144"/>
      <c r="D55" s="145"/>
      <c r="E55" s="145"/>
      <c r="F55" s="146"/>
      <c r="G55" s="146"/>
      <c r="H55" s="146"/>
      <c r="I55" s="146"/>
      <c r="J55" s="146"/>
      <c r="K55" s="146"/>
      <c r="L55" s="146"/>
    </row>
    <row r="56" spans="2:14" ht="14.4" thickBot="1" x14ac:dyDescent="0.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4" ht="14.4" thickBot="1" x14ac:dyDescent="0.3">
      <c r="B57" s="70" t="s">
        <v>9</v>
      </c>
      <c r="C57" s="71" t="s">
        <v>10</v>
      </c>
      <c r="D57" s="71" t="s">
        <v>11</v>
      </c>
      <c r="E57" s="71" t="s">
        <v>15</v>
      </c>
      <c r="F57" s="72" t="s">
        <v>13</v>
      </c>
      <c r="G57" s="91">
        <f>IF(F10&lt;&gt;0,F10+1,0)</f>
        <v>0</v>
      </c>
      <c r="H57" s="74"/>
      <c r="I57" s="74"/>
      <c r="J57" s="74"/>
      <c r="K57" s="74"/>
      <c r="L57" s="75"/>
      <c r="N57" s="6"/>
    </row>
    <row r="58" spans="2:14" ht="13.8" x14ac:dyDescent="0.25">
      <c r="B58" s="195">
        <f>I$13</f>
        <v>0.33333333333333331</v>
      </c>
      <c r="C58" s="183">
        <f>B58+(45*H$9)</f>
        <v>0.36458313333333331</v>
      </c>
      <c r="D58" s="185">
        <v>45</v>
      </c>
      <c r="E58" s="192">
        <v>9</v>
      </c>
      <c r="F58" s="92" t="s">
        <v>21</v>
      </c>
      <c r="G58" s="93"/>
      <c r="H58" s="94"/>
      <c r="I58" s="94"/>
      <c r="J58" s="94"/>
      <c r="K58" s="94"/>
      <c r="L58" s="95"/>
    </row>
    <row r="59" spans="2:14" ht="13.8" x14ac:dyDescent="0.25">
      <c r="B59" s="196"/>
      <c r="C59" s="184"/>
      <c r="D59" s="186"/>
      <c r="E59" s="192"/>
      <c r="F59" s="96" t="s">
        <v>51</v>
      </c>
      <c r="G59" s="97"/>
      <c r="H59" s="97"/>
      <c r="I59" s="97"/>
      <c r="J59" s="97"/>
      <c r="K59" s="97"/>
      <c r="L59" s="98"/>
    </row>
    <row r="60" spans="2:14" ht="13.8" x14ac:dyDescent="0.25">
      <c r="B60" s="99">
        <f>C58</f>
        <v>0.36458313333333331</v>
      </c>
      <c r="C60" s="81">
        <f>B60+(D60*H9)</f>
        <v>0.37152753333333333</v>
      </c>
      <c r="D60" s="82">
        <f>$I$16</f>
        <v>10</v>
      </c>
      <c r="E60" s="83"/>
      <c r="F60" s="100" t="s">
        <v>4</v>
      </c>
      <c r="G60" s="101"/>
      <c r="H60" s="101"/>
      <c r="I60" s="101"/>
      <c r="J60" s="101"/>
      <c r="K60" s="101"/>
      <c r="L60" s="102"/>
    </row>
    <row r="61" spans="2:14" ht="13.8" x14ac:dyDescent="0.25">
      <c r="B61" s="181">
        <f>C60</f>
        <v>0.37152753333333333</v>
      </c>
      <c r="C61" s="183">
        <f>B61+(45*$H$9)</f>
        <v>0.40277733333333332</v>
      </c>
      <c r="D61" s="185">
        <v>45</v>
      </c>
      <c r="E61" s="192">
        <v>10</v>
      </c>
      <c r="F61" s="103" t="s">
        <v>5</v>
      </c>
      <c r="G61" s="104"/>
      <c r="H61" s="104"/>
      <c r="I61" s="104"/>
      <c r="J61" s="104"/>
      <c r="K61" s="104"/>
      <c r="L61" s="105"/>
    </row>
    <row r="62" spans="2:14" ht="13.8" x14ac:dyDescent="0.25">
      <c r="B62" s="182"/>
      <c r="C62" s="184"/>
      <c r="D62" s="186"/>
      <c r="E62" s="192"/>
      <c r="F62" s="103"/>
      <c r="G62" s="97"/>
      <c r="H62" s="97"/>
      <c r="I62" s="97"/>
      <c r="J62" s="97"/>
      <c r="K62" s="97"/>
      <c r="L62" s="98"/>
      <c r="N62" s="8"/>
    </row>
    <row r="63" spans="2:14" ht="13.8" x14ac:dyDescent="0.25">
      <c r="B63" s="87">
        <f>C61</f>
        <v>0.40277733333333332</v>
      </c>
      <c r="C63" s="88">
        <f>B63+(D63*H$9)</f>
        <v>0.40972173333333334</v>
      </c>
      <c r="D63" s="82">
        <f>$I$16</f>
        <v>10</v>
      </c>
      <c r="E63" s="89"/>
      <c r="F63" s="157" t="s">
        <v>4</v>
      </c>
      <c r="G63" s="158"/>
      <c r="H63" s="158"/>
      <c r="I63" s="158"/>
      <c r="J63" s="158"/>
      <c r="K63" s="158"/>
      <c r="L63" s="159"/>
      <c r="N63" s="9"/>
    </row>
    <row r="64" spans="2:14" ht="13.8" x14ac:dyDescent="0.25">
      <c r="B64" s="181">
        <f>C63</f>
        <v>0.40972173333333334</v>
      </c>
      <c r="C64" s="183">
        <f>B64+(45*H$9)</f>
        <v>0.44097153333333333</v>
      </c>
      <c r="D64" s="185">
        <v>45</v>
      </c>
      <c r="E64" s="192">
        <v>11</v>
      </c>
      <c r="F64" s="106" t="s">
        <v>20</v>
      </c>
      <c r="G64" s="107"/>
      <c r="H64" s="107"/>
      <c r="I64" s="107"/>
      <c r="J64" s="107"/>
      <c r="K64" s="107"/>
      <c r="L64" s="108"/>
      <c r="N64" s="9"/>
    </row>
    <row r="65" spans="2:14" ht="13.8" x14ac:dyDescent="0.25">
      <c r="B65" s="182"/>
      <c r="C65" s="184"/>
      <c r="D65" s="186"/>
      <c r="E65" s="192"/>
      <c r="F65" s="109" t="s">
        <v>93</v>
      </c>
      <c r="G65" s="97"/>
      <c r="H65" s="97"/>
      <c r="I65" s="97"/>
      <c r="J65" s="97"/>
      <c r="K65" s="97"/>
      <c r="L65" s="98"/>
      <c r="N65" s="7"/>
    </row>
    <row r="66" spans="2:14" ht="13.8" x14ac:dyDescent="0.25">
      <c r="B66" s="80">
        <f>C64</f>
        <v>0.44097153333333333</v>
      </c>
      <c r="C66" s="81">
        <f>B66+(D66*H$9)</f>
        <v>0.44791593333333335</v>
      </c>
      <c r="D66" s="82">
        <f>$I$16</f>
        <v>10</v>
      </c>
      <c r="E66" s="83"/>
      <c r="F66" s="110" t="s">
        <v>4</v>
      </c>
      <c r="G66" s="101"/>
      <c r="H66" s="101"/>
      <c r="I66" s="101"/>
      <c r="J66" s="101"/>
      <c r="K66" s="101"/>
      <c r="L66" s="102"/>
      <c r="N66" s="10"/>
    </row>
    <row r="67" spans="2:14" ht="13.8" x14ac:dyDescent="0.25">
      <c r="B67" s="181">
        <f>C66</f>
        <v>0.44791593333333335</v>
      </c>
      <c r="C67" s="183">
        <f>B67+(45*H$9)</f>
        <v>0.47916573333333334</v>
      </c>
      <c r="D67" s="185">
        <v>45</v>
      </c>
      <c r="E67" s="192">
        <v>12</v>
      </c>
      <c r="F67" s="111" t="s">
        <v>26</v>
      </c>
      <c r="G67" s="104"/>
      <c r="H67" s="104"/>
      <c r="I67" s="104"/>
      <c r="J67" s="104"/>
      <c r="K67" s="104"/>
      <c r="L67" s="105"/>
      <c r="N67" s="6"/>
    </row>
    <row r="68" spans="2:14" ht="13.8" x14ac:dyDescent="0.25">
      <c r="B68" s="182"/>
      <c r="C68" s="184"/>
      <c r="D68" s="186"/>
      <c r="E68" s="192"/>
      <c r="F68" s="109" t="s">
        <v>27</v>
      </c>
      <c r="G68" s="97"/>
      <c r="H68" s="97"/>
      <c r="I68" s="97"/>
      <c r="J68" s="97"/>
      <c r="K68" s="97"/>
      <c r="L68" s="98"/>
    </row>
    <row r="69" spans="2:14" ht="13.8" x14ac:dyDescent="0.25">
      <c r="B69" s="87">
        <f>C67</f>
        <v>0.47916573333333334</v>
      </c>
      <c r="C69" s="88">
        <f>B69+(I$15*H$9)</f>
        <v>0.49999893333333334</v>
      </c>
      <c r="D69" s="82">
        <f>$I$15</f>
        <v>30</v>
      </c>
      <c r="E69" s="89"/>
      <c r="F69" s="189" t="s">
        <v>7</v>
      </c>
      <c r="G69" s="190"/>
      <c r="H69" s="190"/>
      <c r="I69" s="190"/>
      <c r="J69" s="190"/>
      <c r="K69" s="190"/>
      <c r="L69" s="191"/>
    </row>
    <row r="70" spans="2:14" ht="13.8" x14ac:dyDescent="0.25">
      <c r="B70" s="181">
        <f>C69</f>
        <v>0.49999893333333334</v>
      </c>
      <c r="C70" s="183">
        <f>B70+(45*H$9)</f>
        <v>0.53124873333333333</v>
      </c>
      <c r="D70" s="185">
        <v>45</v>
      </c>
      <c r="E70" s="192">
        <v>13</v>
      </c>
      <c r="F70" s="106" t="s">
        <v>48</v>
      </c>
      <c r="G70" s="107"/>
      <c r="H70" s="107"/>
      <c r="I70" s="107"/>
      <c r="J70" s="107"/>
      <c r="K70" s="107"/>
      <c r="L70" s="108"/>
    </row>
    <row r="71" spans="2:14" ht="13.8" x14ac:dyDescent="0.25">
      <c r="B71" s="182"/>
      <c r="C71" s="184"/>
      <c r="D71" s="186"/>
      <c r="E71" s="192"/>
      <c r="F71" s="109" t="s">
        <v>47</v>
      </c>
      <c r="G71" s="97"/>
      <c r="H71" s="97"/>
      <c r="I71" s="97"/>
      <c r="J71" s="97"/>
      <c r="K71" s="97"/>
      <c r="L71" s="98"/>
    </row>
    <row r="72" spans="2:14" ht="13.8" x14ac:dyDescent="0.25">
      <c r="B72" s="80">
        <f>C70</f>
        <v>0.53124873333333333</v>
      </c>
      <c r="C72" s="81">
        <f>B72+(D72*H$9)</f>
        <v>0.5381931333333333</v>
      </c>
      <c r="D72" s="82">
        <f>$I$16</f>
        <v>10</v>
      </c>
      <c r="E72" s="83"/>
      <c r="F72" s="110" t="s">
        <v>4</v>
      </c>
      <c r="G72" s="101"/>
      <c r="H72" s="101"/>
      <c r="I72" s="101"/>
      <c r="J72" s="101"/>
      <c r="K72" s="101"/>
      <c r="L72" s="102"/>
    </row>
    <row r="73" spans="2:14" ht="13.8" x14ac:dyDescent="0.25">
      <c r="B73" s="181">
        <f>C72</f>
        <v>0.5381931333333333</v>
      </c>
      <c r="C73" s="183">
        <f>B73+(45*H$9)</f>
        <v>0.56944293333333329</v>
      </c>
      <c r="D73" s="185">
        <v>45</v>
      </c>
      <c r="E73" s="192">
        <v>14</v>
      </c>
      <c r="F73" s="112" t="s">
        <v>94</v>
      </c>
      <c r="G73" s="113"/>
      <c r="H73" s="113"/>
      <c r="I73" s="113"/>
      <c r="J73" s="113"/>
      <c r="K73" s="113"/>
      <c r="L73" s="114"/>
    </row>
    <row r="74" spans="2:14" ht="13.8" x14ac:dyDescent="0.25">
      <c r="B74" s="182"/>
      <c r="C74" s="184"/>
      <c r="D74" s="186"/>
      <c r="E74" s="192"/>
      <c r="F74" s="115" t="s">
        <v>23</v>
      </c>
      <c r="G74" s="116"/>
      <c r="H74" s="116"/>
      <c r="I74" s="116"/>
      <c r="J74" s="116"/>
      <c r="K74" s="116"/>
      <c r="L74" s="117"/>
    </row>
    <row r="75" spans="2:14" ht="13.8" x14ac:dyDescent="0.25">
      <c r="B75" s="87">
        <f>C73</f>
        <v>0.56944293333333329</v>
      </c>
      <c r="C75" s="88">
        <f>B75+(D75*H$9)</f>
        <v>0.57638733333333325</v>
      </c>
      <c r="D75" s="82">
        <f>$I$16</f>
        <v>10</v>
      </c>
      <c r="E75" s="89"/>
      <c r="F75" s="157" t="s">
        <v>4</v>
      </c>
      <c r="G75" s="158"/>
      <c r="H75" s="158"/>
      <c r="I75" s="158"/>
      <c r="J75" s="158"/>
      <c r="K75" s="158"/>
      <c r="L75" s="159"/>
    </row>
    <row r="76" spans="2:14" ht="13.8" x14ac:dyDescent="0.25">
      <c r="B76" s="181">
        <f>C75</f>
        <v>0.57638733333333325</v>
      </c>
      <c r="C76" s="183">
        <f>B76+(45*H$9)</f>
        <v>0.60763713333333325</v>
      </c>
      <c r="D76" s="185">
        <v>45</v>
      </c>
      <c r="E76" s="192">
        <v>15</v>
      </c>
      <c r="F76" s="112" t="s">
        <v>95</v>
      </c>
      <c r="G76" s="118"/>
      <c r="H76" s="118"/>
      <c r="I76" s="118"/>
      <c r="J76" s="118"/>
      <c r="K76" s="118"/>
      <c r="L76" s="119"/>
    </row>
    <row r="77" spans="2:14" ht="28.2" customHeight="1" x14ac:dyDescent="0.25">
      <c r="B77" s="182"/>
      <c r="C77" s="184"/>
      <c r="D77" s="186"/>
      <c r="E77" s="192"/>
      <c r="F77" s="178" t="s">
        <v>22</v>
      </c>
      <c r="G77" s="179"/>
      <c r="H77" s="179"/>
      <c r="I77" s="179"/>
      <c r="J77" s="179"/>
      <c r="K77" s="179"/>
      <c r="L77" s="180"/>
    </row>
    <row r="78" spans="2:14" ht="13.8" x14ac:dyDescent="0.25">
      <c r="B78" s="80">
        <f>C76</f>
        <v>0.60763713333333325</v>
      </c>
      <c r="C78" s="81">
        <f>B78+(D78*H$9)</f>
        <v>0.61458153333333321</v>
      </c>
      <c r="D78" s="82">
        <f>$I$16</f>
        <v>10</v>
      </c>
      <c r="E78" s="90"/>
      <c r="F78" s="120" t="s">
        <v>4</v>
      </c>
      <c r="G78" s="101"/>
      <c r="H78" s="101"/>
      <c r="I78" s="101"/>
      <c r="J78" s="101"/>
      <c r="K78" s="101"/>
      <c r="L78" s="102"/>
    </row>
    <row r="79" spans="2:14" ht="13.8" x14ac:dyDescent="0.25">
      <c r="B79" s="181">
        <f>C78</f>
        <v>0.61458153333333321</v>
      </c>
      <c r="C79" s="183">
        <f>B79+(45*H$9)</f>
        <v>0.6458313333333332</v>
      </c>
      <c r="D79" s="185">
        <v>45</v>
      </c>
      <c r="E79" s="222">
        <v>16</v>
      </c>
      <c r="F79" s="121" t="s">
        <v>60</v>
      </c>
      <c r="G79" s="118"/>
      <c r="H79" s="118"/>
      <c r="I79" s="118"/>
      <c r="J79" s="118"/>
      <c r="K79" s="118"/>
      <c r="L79" s="119"/>
    </row>
    <row r="80" spans="2:14" ht="14.4" thickBot="1" x14ac:dyDescent="0.3">
      <c r="B80" s="193"/>
      <c r="C80" s="194"/>
      <c r="D80" s="197"/>
      <c r="E80" s="223"/>
      <c r="F80" s="122" t="s">
        <v>24</v>
      </c>
      <c r="G80" s="123"/>
      <c r="H80" s="123"/>
      <c r="I80" s="123"/>
      <c r="J80" s="123"/>
      <c r="K80" s="123"/>
      <c r="L80" s="124"/>
    </row>
    <row r="81" spans="2:14" ht="13.8" x14ac:dyDescent="0.2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4" ht="14.4" thickBot="1" x14ac:dyDescent="0.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N82" s="6"/>
    </row>
    <row r="83" spans="2:14" ht="14.4" thickBot="1" x14ac:dyDescent="0.3">
      <c r="B83" s="70" t="s">
        <v>9</v>
      </c>
      <c r="C83" s="71" t="s">
        <v>10</v>
      </c>
      <c r="D83" s="71" t="s">
        <v>11</v>
      </c>
      <c r="E83" s="71" t="s">
        <v>15</v>
      </c>
      <c r="F83" s="72" t="s">
        <v>14</v>
      </c>
      <c r="G83" s="91"/>
      <c r="H83" s="74" t="s">
        <v>18</v>
      </c>
      <c r="I83" s="74"/>
      <c r="J83" s="74"/>
      <c r="K83" s="74"/>
      <c r="L83" s="75"/>
      <c r="N83" s="6"/>
    </row>
    <row r="84" spans="2:14" ht="13.8" x14ac:dyDescent="0.25">
      <c r="B84" s="195">
        <f>I$13</f>
        <v>0.33333333333333331</v>
      </c>
      <c r="C84" s="183">
        <f>B84+(45*H$9)</f>
        <v>0.36458313333333331</v>
      </c>
      <c r="D84" s="185">
        <v>45</v>
      </c>
      <c r="E84" s="192">
        <v>17</v>
      </c>
      <c r="F84" s="125" t="s">
        <v>65</v>
      </c>
      <c r="G84" s="126"/>
      <c r="H84" s="126"/>
      <c r="I84" s="126"/>
      <c r="J84" s="126"/>
      <c r="K84" s="126"/>
      <c r="L84" s="127"/>
    </row>
    <row r="85" spans="2:14" ht="13.8" x14ac:dyDescent="0.25">
      <c r="B85" s="196"/>
      <c r="C85" s="184"/>
      <c r="D85" s="186"/>
      <c r="E85" s="192"/>
      <c r="F85" s="96"/>
      <c r="G85" s="128"/>
      <c r="H85" s="128"/>
      <c r="I85" s="128"/>
      <c r="J85" s="128"/>
      <c r="K85" s="128"/>
      <c r="L85" s="129"/>
    </row>
    <row r="86" spans="2:14" ht="13.8" x14ac:dyDescent="0.25">
      <c r="B86" s="130">
        <f>C84</f>
        <v>0.36458313333333331</v>
      </c>
      <c r="C86" s="88">
        <f>B86+(D86*H$9)</f>
        <v>0.37152753333333333</v>
      </c>
      <c r="D86" s="82">
        <f>$I$16</f>
        <v>10</v>
      </c>
      <c r="E86" s="131"/>
      <c r="F86" s="132" t="s">
        <v>4</v>
      </c>
      <c r="G86" s="133"/>
      <c r="H86" s="133"/>
      <c r="I86" s="133"/>
      <c r="J86" s="133"/>
      <c r="K86" s="133"/>
      <c r="L86" s="134"/>
    </row>
    <row r="87" spans="2:14" ht="13.8" x14ac:dyDescent="0.25">
      <c r="B87" s="220">
        <f>C86</f>
        <v>0.37152753333333333</v>
      </c>
      <c r="C87" s="221">
        <f>B87+(D87*H$9)</f>
        <v>0.40277733333333332</v>
      </c>
      <c r="D87" s="198">
        <v>45</v>
      </c>
      <c r="E87" s="192">
        <v>18</v>
      </c>
      <c r="F87" s="135" t="s">
        <v>66</v>
      </c>
      <c r="G87" s="103"/>
      <c r="H87" s="103"/>
      <c r="I87" s="103"/>
      <c r="J87" s="103"/>
      <c r="K87" s="103"/>
      <c r="L87" s="136"/>
    </row>
    <row r="88" spans="2:14" ht="13.8" x14ac:dyDescent="0.25">
      <c r="B88" s="220"/>
      <c r="C88" s="221"/>
      <c r="D88" s="199"/>
      <c r="E88" s="192"/>
      <c r="F88" s="103"/>
      <c r="G88" s="103"/>
      <c r="H88" s="103"/>
      <c r="I88" s="103"/>
      <c r="J88" s="103"/>
      <c r="K88" s="103"/>
      <c r="L88" s="136"/>
    </row>
    <row r="89" spans="2:14" s="12" customFormat="1" ht="13.8" x14ac:dyDescent="0.25">
      <c r="B89" s="130">
        <f>C87</f>
        <v>0.40277733333333332</v>
      </c>
      <c r="C89" s="88">
        <f>B89+(D89*H$9)</f>
        <v>0.40972173333333334</v>
      </c>
      <c r="D89" s="82">
        <f>$I$16</f>
        <v>10</v>
      </c>
      <c r="E89" s="83"/>
      <c r="F89" s="132" t="s">
        <v>4</v>
      </c>
      <c r="G89" s="133"/>
      <c r="H89" s="133"/>
      <c r="I89" s="133"/>
      <c r="J89" s="133"/>
      <c r="K89" s="133"/>
      <c r="L89" s="134"/>
    </row>
    <row r="90" spans="2:14" ht="28.2" customHeight="1" x14ac:dyDescent="0.25">
      <c r="B90" s="181">
        <f>C89</f>
        <v>0.40972173333333334</v>
      </c>
      <c r="C90" s="183">
        <f>B90+(D90*$H$9)</f>
        <v>0.44097153333333333</v>
      </c>
      <c r="D90" s="185">
        <v>45</v>
      </c>
      <c r="E90" s="192">
        <v>19</v>
      </c>
      <c r="F90" s="175" t="s">
        <v>42</v>
      </c>
      <c r="G90" s="176"/>
      <c r="H90" s="176"/>
      <c r="I90" s="176"/>
      <c r="J90" s="176"/>
      <c r="K90" s="176"/>
      <c r="L90" s="177"/>
    </row>
    <row r="91" spans="2:14" ht="13.8" x14ac:dyDescent="0.25">
      <c r="B91" s="182"/>
      <c r="C91" s="184"/>
      <c r="D91" s="186"/>
      <c r="E91" s="192"/>
      <c r="F91" s="111" t="s">
        <v>43</v>
      </c>
      <c r="G91" s="97"/>
      <c r="H91" s="97"/>
      <c r="I91" s="97"/>
      <c r="J91" s="97"/>
      <c r="K91" s="97"/>
      <c r="L91" s="98"/>
    </row>
    <row r="92" spans="2:14" ht="13.8" x14ac:dyDescent="0.25">
      <c r="B92" s="87">
        <f>C90</f>
        <v>0.44097153333333333</v>
      </c>
      <c r="C92" s="88">
        <f>B92+(D92*H$9)</f>
        <v>0.44791593333333335</v>
      </c>
      <c r="D92" s="82">
        <f>$I$16</f>
        <v>10</v>
      </c>
      <c r="E92" s="89"/>
      <c r="F92" s="157" t="s">
        <v>4</v>
      </c>
      <c r="G92" s="158"/>
      <c r="H92" s="158"/>
      <c r="I92" s="158"/>
      <c r="J92" s="158"/>
      <c r="K92" s="158"/>
      <c r="L92" s="159"/>
    </row>
    <row r="93" spans="2:14" ht="13.8" x14ac:dyDescent="0.25">
      <c r="B93" s="181">
        <f>C92</f>
        <v>0.44791593333333335</v>
      </c>
      <c r="C93" s="183">
        <f>B93+(D93*H$9)</f>
        <v>0.47916573333333334</v>
      </c>
      <c r="D93" s="185">
        <v>45</v>
      </c>
      <c r="E93" s="192">
        <v>20</v>
      </c>
      <c r="F93" s="106" t="s">
        <v>57</v>
      </c>
      <c r="G93" s="107"/>
      <c r="H93" s="107"/>
      <c r="I93" s="107"/>
      <c r="J93" s="107"/>
      <c r="K93" s="107"/>
      <c r="L93" s="108"/>
      <c r="N93" s="6"/>
    </row>
    <row r="94" spans="2:14" ht="13.8" x14ac:dyDescent="0.25">
      <c r="B94" s="182"/>
      <c r="C94" s="184"/>
      <c r="D94" s="186"/>
      <c r="E94" s="192"/>
      <c r="F94" s="109" t="s">
        <v>25</v>
      </c>
      <c r="G94" s="97"/>
      <c r="H94" s="97"/>
      <c r="I94" s="97"/>
      <c r="J94" s="97"/>
      <c r="K94" s="97"/>
      <c r="L94" s="98"/>
      <c r="N94" s="6"/>
    </row>
    <row r="95" spans="2:14" ht="13.8" x14ac:dyDescent="0.25">
      <c r="B95" s="80">
        <f>C93</f>
        <v>0.47916573333333334</v>
      </c>
      <c r="C95" s="81">
        <f>B95+(D95*H$9)</f>
        <v>0.49999893333333334</v>
      </c>
      <c r="D95" s="82">
        <f>$I$15</f>
        <v>30</v>
      </c>
      <c r="E95" s="83"/>
      <c r="F95" s="189" t="s">
        <v>7</v>
      </c>
      <c r="G95" s="190"/>
      <c r="H95" s="190"/>
      <c r="I95" s="190"/>
      <c r="J95" s="190"/>
      <c r="K95" s="190"/>
      <c r="L95" s="191"/>
      <c r="N95" s="6"/>
    </row>
    <row r="96" spans="2:14" ht="13.8" x14ac:dyDescent="0.25">
      <c r="B96" s="181">
        <f>C95</f>
        <v>0.49999893333333334</v>
      </c>
      <c r="C96" s="183">
        <f>B96+(D96*H$9)</f>
        <v>0.53124873333333333</v>
      </c>
      <c r="D96" s="185">
        <v>45</v>
      </c>
      <c r="E96" s="192">
        <v>21</v>
      </c>
      <c r="F96" s="111"/>
      <c r="G96" s="104"/>
      <c r="H96" s="104"/>
      <c r="I96" s="104"/>
      <c r="J96" s="104"/>
      <c r="K96" s="104"/>
      <c r="L96" s="105"/>
      <c r="N96" s="7"/>
    </row>
    <row r="97" spans="2:14" ht="13.8" x14ac:dyDescent="0.25">
      <c r="B97" s="182"/>
      <c r="C97" s="184"/>
      <c r="D97" s="186"/>
      <c r="E97" s="192"/>
      <c r="F97" s="109" t="s">
        <v>28</v>
      </c>
      <c r="G97" s="97"/>
      <c r="H97" s="97"/>
      <c r="I97" s="97"/>
      <c r="J97" s="97"/>
      <c r="K97" s="97"/>
      <c r="L97" s="98"/>
      <c r="N97" s="6"/>
    </row>
    <row r="98" spans="2:14" ht="13.8" x14ac:dyDescent="0.25">
      <c r="B98" s="87">
        <f>C96</f>
        <v>0.53124873333333333</v>
      </c>
      <c r="C98" s="88">
        <f>B98+(D98*H$9)</f>
        <v>0.5381931333333333</v>
      </c>
      <c r="D98" s="82">
        <f>$I$16</f>
        <v>10</v>
      </c>
      <c r="E98" s="89"/>
      <c r="F98" s="157" t="s">
        <v>4</v>
      </c>
      <c r="G98" s="158"/>
      <c r="H98" s="158"/>
      <c r="I98" s="158"/>
      <c r="J98" s="158"/>
      <c r="K98" s="158"/>
      <c r="L98" s="159"/>
      <c r="N98" s="11"/>
    </row>
    <row r="99" spans="2:14" ht="13.8" x14ac:dyDescent="0.25">
      <c r="B99" s="181">
        <f>C98</f>
        <v>0.5381931333333333</v>
      </c>
      <c r="C99" s="183">
        <f>B99+(D99*H$9)</f>
        <v>0.56944293333333329</v>
      </c>
      <c r="D99" s="185">
        <v>45</v>
      </c>
      <c r="E99" s="192">
        <v>22</v>
      </c>
      <c r="F99" s="103" t="s">
        <v>29</v>
      </c>
      <c r="G99" s="107"/>
      <c r="H99" s="107"/>
      <c r="I99" s="107"/>
      <c r="J99" s="107"/>
      <c r="K99" s="107"/>
      <c r="L99" s="108"/>
      <c r="N99" s="6"/>
    </row>
    <row r="100" spans="2:14" ht="13.8" x14ac:dyDescent="0.25">
      <c r="B100" s="182"/>
      <c r="C100" s="184"/>
      <c r="D100" s="186"/>
      <c r="E100" s="192"/>
      <c r="F100" s="111" t="s">
        <v>41</v>
      </c>
      <c r="G100" s="104"/>
      <c r="H100" s="104"/>
      <c r="I100" s="104"/>
      <c r="J100" s="104"/>
      <c r="K100" s="104"/>
      <c r="L100" s="105"/>
      <c r="N100" s="6"/>
    </row>
    <row r="101" spans="2:14" ht="14.4" thickBot="1" x14ac:dyDescent="0.3">
      <c r="B101" s="87">
        <f>C99</f>
        <v>0.56944293333333329</v>
      </c>
      <c r="C101" s="88">
        <f>B101+(D101*H$9)</f>
        <v>0.57638733333333325</v>
      </c>
      <c r="D101" s="82">
        <f>$I$16</f>
        <v>10</v>
      </c>
      <c r="E101" s="89"/>
      <c r="F101" s="157" t="s">
        <v>4</v>
      </c>
      <c r="G101" s="158"/>
      <c r="H101" s="158"/>
      <c r="I101" s="158"/>
      <c r="J101" s="158"/>
      <c r="K101" s="158"/>
      <c r="L101" s="159"/>
      <c r="N101" s="6"/>
    </row>
    <row r="102" spans="2:14" x14ac:dyDescent="0.25">
      <c r="B102" s="181">
        <f>C101</f>
        <v>0.57638733333333325</v>
      </c>
      <c r="C102" s="183">
        <f>B102+(D102*H9)</f>
        <v>0.61805373333333324</v>
      </c>
      <c r="D102" s="185">
        <v>60</v>
      </c>
      <c r="E102" s="187"/>
      <c r="F102" s="151" t="s">
        <v>31</v>
      </c>
      <c r="G102" s="153" t="s">
        <v>39</v>
      </c>
      <c r="H102" s="153"/>
      <c r="I102" s="153"/>
      <c r="J102" s="153"/>
      <c r="K102" s="153"/>
      <c r="L102" s="154"/>
    </row>
    <row r="103" spans="2:14" ht="13.8" thickBot="1" x14ac:dyDescent="0.3">
      <c r="B103" s="182"/>
      <c r="C103" s="184"/>
      <c r="D103" s="186"/>
      <c r="E103" s="188"/>
      <c r="F103" s="152"/>
      <c r="G103" s="155"/>
      <c r="H103" s="155"/>
      <c r="I103" s="155"/>
      <c r="J103" s="155"/>
      <c r="K103" s="155"/>
      <c r="L103" s="156"/>
    </row>
    <row r="104" spans="2:14" ht="14.4" thickBot="1" x14ac:dyDescent="0.3">
      <c r="B104" s="137">
        <f>C102</f>
        <v>0.61805373333333324</v>
      </c>
      <c r="C104" s="138" t="s">
        <v>30</v>
      </c>
      <c r="D104" s="139"/>
      <c r="E104" s="140"/>
      <c r="F104" s="141" t="s">
        <v>53</v>
      </c>
      <c r="G104" s="142"/>
      <c r="H104" s="142"/>
      <c r="I104" s="142"/>
      <c r="J104" s="142"/>
      <c r="K104" s="142"/>
      <c r="L104" s="143"/>
    </row>
  </sheetData>
  <sheetProtection algorithmName="SHA-512" hashValue="N3P/acnrttj7mL+brxQqJxuADv4lWjfJZ65KGH/lpG3K0am8qHnO2cSP7WWo/uu6O0Q4j+ZTwbWz4iuZb0fnog==" saltValue="XB/V+6XIu6GFPye64SrLIw==" spinCount="100000" sheet="1" objects="1" scenarios="1"/>
  <mergeCells count="140">
    <mergeCell ref="B87:B88"/>
    <mergeCell ref="C87:C88"/>
    <mergeCell ref="E53:E54"/>
    <mergeCell ref="F54:L54"/>
    <mergeCell ref="E50:E51"/>
    <mergeCell ref="E96:E97"/>
    <mergeCell ref="F49:L49"/>
    <mergeCell ref="F41:L41"/>
    <mergeCell ref="F42:L42"/>
    <mergeCell ref="F43:L43"/>
    <mergeCell ref="F44:L44"/>
    <mergeCell ref="F95:L95"/>
    <mergeCell ref="E90:E91"/>
    <mergeCell ref="E93:E94"/>
    <mergeCell ref="E79:E80"/>
    <mergeCell ref="E87:E88"/>
    <mergeCell ref="B67:B68"/>
    <mergeCell ref="C67:C68"/>
    <mergeCell ref="D67:D68"/>
    <mergeCell ref="E67:E68"/>
    <mergeCell ref="B70:B71"/>
    <mergeCell ref="C70:C71"/>
    <mergeCell ref="D70:D71"/>
    <mergeCell ref="E70:E71"/>
    <mergeCell ref="B61:B62"/>
    <mergeCell ref="C61:C62"/>
    <mergeCell ref="D61:D62"/>
    <mergeCell ref="E61:E62"/>
    <mergeCell ref="B64:B65"/>
    <mergeCell ref="C64:C65"/>
    <mergeCell ref="D64:D65"/>
    <mergeCell ref="E64:E65"/>
    <mergeCell ref="B12:H12"/>
    <mergeCell ref="B13:H13"/>
    <mergeCell ref="F32:L32"/>
    <mergeCell ref="F33:L33"/>
    <mergeCell ref="F35:L35"/>
    <mergeCell ref="D47:D48"/>
    <mergeCell ref="B14:H14"/>
    <mergeCell ref="F37:L37"/>
    <mergeCell ref="B16:H16"/>
    <mergeCell ref="B15:H15"/>
    <mergeCell ref="B26:F26"/>
    <mergeCell ref="B21:F21"/>
    <mergeCell ref="F36:L36"/>
    <mergeCell ref="G23:J23"/>
    <mergeCell ref="G24:J24"/>
    <mergeCell ref="G25:J25"/>
    <mergeCell ref="F45:L45"/>
    <mergeCell ref="G18:J18"/>
    <mergeCell ref="G21:J21"/>
    <mergeCell ref="D35:D36"/>
    <mergeCell ref="F38:L38"/>
    <mergeCell ref="F39:L39"/>
    <mergeCell ref="F31:L31"/>
    <mergeCell ref="D50:D51"/>
    <mergeCell ref="B32:B33"/>
    <mergeCell ref="C32:C33"/>
    <mergeCell ref="B35:B36"/>
    <mergeCell ref="C35:C36"/>
    <mergeCell ref="B38:B39"/>
    <mergeCell ref="C38:C39"/>
    <mergeCell ref="B41:B42"/>
    <mergeCell ref="E38:E39"/>
    <mergeCell ref="E41:E42"/>
    <mergeCell ref="E44:E45"/>
    <mergeCell ref="D38:D39"/>
    <mergeCell ref="D41:D42"/>
    <mergeCell ref="D44:D45"/>
    <mergeCell ref="D32:D33"/>
    <mergeCell ref="B47:B48"/>
    <mergeCell ref="C47:C48"/>
    <mergeCell ref="E32:E33"/>
    <mergeCell ref="E35:E36"/>
    <mergeCell ref="E47:E48"/>
    <mergeCell ref="C41:C42"/>
    <mergeCell ref="B44:B45"/>
    <mergeCell ref="C44:C45"/>
    <mergeCell ref="B73:B74"/>
    <mergeCell ref="C73:C74"/>
    <mergeCell ref="D73:D74"/>
    <mergeCell ref="E73:E74"/>
    <mergeCell ref="B76:B77"/>
    <mergeCell ref="C76:C77"/>
    <mergeCell ref="D76:D77"/>
    <mergeCell ref="E76:E77"/>
    <mergeCell ref="B96:B97"/>
    <mergeCell ref="C96:C97"/>
    <mergeCell ref="D96:D97"/>
    <mergeCell ref="B90:B91"/>
    <mergeCell ref="C90:C91"/>
    <mergeCell ref="D90:D91"/>
    <mergeCell ref="B93:B94"/>
    <mergeCell ref="C93:C94"/>
    <mergeCell ref="D93:D94"/>
    <mergeCell ref="B79:B80"/>
    <mergeCell ref="C79:C80"/>
    <mergeCell ref="D79:D80"/>
    <mergeCell ref="B84:B85"/>
    <mergeCell ref="C84:C85"/>
    <mergeCell ref="D84:D85"/>
    <mergeCell ref="D87:D88"/>
    <mergeCell ref="B102:B103"/>
    <mergeCell ref="C102:C103"/>
    <mergeCell ref="D102:D103"/>
    <mergeCell ref="E102:E103"/>
    <mergeCell ref="G22:J22"/>
    <mergeCell ref="F63:L63"/>
    <mergeCell ref="F69:L69"/>
    <mergeCell ref="F75:L75"/>
    <mergeCell ref="F51:L51"/>
    <mergeCell ref="F53:L53"/>
    <mergeCell ref="B99:B100"/>
    <mergeCell ref="C99:C100"/>
    <mergeCell ref="D99:D100"/>
    <mergeCell ref="E99:E100"/>
    <mergeCell ref="B50:B51"/>
    <mergeCell ref="C50:C51"/>
    <mergeCell ref="B53:B54"/>
    <mergeCell ref="C53:C54"/>
    <mergeCell ref="B58:B59"/>
    <mergeCell ref="C58:C59"/>
    <mergeCell ref="D58:D59"/>
    <mergeCell ref="E58:E59"/>
    <mergeCell ref="D53:D54"/>
    <mergeCell ref="E84:E85"/>
    <mergeCell ref="F102:F103"/>
    <mergeCell ref="G102:L103"/>
    <mergeCell ref="F101:L101"/>
    <mergeCell ref="F98:L98"/>
    <mergeCell ref="G17:J17"/>
    <mergeCell ref="G19:J19"/>
    <mergeCell ref="G20:J20"/>
    <mergeCell ref="K17:L25"/>
    <mergeCell ref="F47:L47"/>
    <mergeCell ref="F48:L48"/>
    <mergeCell ref="F92:L92"/>
    <mergeCell ref="F50:L50"/>
    <mergeCell ref="F77:L77"/>
    <mergeCell ref="F90:L90"/>
  </mergeCells>
  <phoneticPr fontId="0" type="noConversion"/>
  <pageMargins left="0.59055118110236227" right="0.59055118110236227" top="0.6692913385826772" bottom="0.55118110236220474" header="0.31496062992125984" footer="0"/>
  <pageSetup paperSize="9" scale="80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af:&amp;R&amp;G</oddFooter>
  </headerFooter>
  <rowBreaks count="1" manualBreakCount="1">
    <brk id="55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workbookViewId="0">
      <selection activeCell="C4" sqref="C4"/>
    </sheetView>
  </sheetViews>
  <sheetFormatPr defaultColWidth="9.109375" defaultRowHeight="13.2" x14ac:dyDescent="0.25"/>
  <cols>
    <col min="1" max="1" width="31" style="16" customWidth="1"/>
    <col min="2" max="7" width="17" style="16" customWidth="1"/>
    <col min="8" max="8" width="5.6640625" style="16" customWidth="1"/>
    <col min="9" max="10" width="9.109375" style="16"/>
    <col min="11" max="11" width="9.109375" style="16" customWidth="1"/>
    <col min="12" max="16384" width="9.109375" style="16"/>
  </cols>
  <sheetData>
    <row r="1" spans="1:8" ht="15.6" x14ac:dyDescent="0.3">
      <c r="A1" s="13" t="s">
        <v>67</v>
      </c>
      <c r="B1" s="14"/>
      <c r="C1" s="14"/>
      <c r="D1" s="15" t="s">
        <v>45</v>
      </c>
      <c r="E1" s="14"/>
      <c r="F1" s="14"/>
    </row>
    <row r="2" spans="1:8" ht="15.6" x14ac:dyDescent="0.3">
      <c r="B2" s="17"/>
      <c r="C2" s="17"/>
      <c r="D2" s="17"/>
      <c r="E2" s="17"/>
      <c r="F2" s="17"/>
    </row>
    <row r="3" spans="1:8" ht="15.6" x14ac:dyDescent="0.25">
      <c r="A3" s="18" t="s">
        <v>68</v>
      </c>
      <c r="B3" s="19"/>
      <c r="C3" s="19"/>
      <c r="D3" s="19"/>
      <c r="E3" s="20"/>
      <c r="F3" s="21"/>
      <c r="G3" s="21"/>
      <c r="H3" s="21"/>
    </row>
    <row r="4" spans="1:8" ht="15.6" x14ac:dyDescent="0.3">
      <c r="A4" s="13" t="s">
        <v>69</v>
      </c>
      <c r="B4" s="22"/>
      <c r="C4" s="23"/>
      <c r="D4" s="24"/>
      <c r="E4" s="25"/>
      <c r="F4" s="26"/>
    </row>
    <row r="5" spans="1:8" ht="15.6" x14ac:dyDescent="0.3">
      <c r="A5" s="27"/>
      <c r="B5" s="22"/>
      <c r="C5" s="23"/>
      <c r="D5" s="24"/>
      <c r="E5" s="25"/>
      <c r="F5" s="26"/>
    </row>
    <row r="6" spans="1:8" ht="15.6" x14ac:dyDescent="0.3">
      <c r="A6" s="27" t="s">
        <v>70</v>
      </c>
      <c r="B6" s="22"/>
      <c r="C6" s="23"/>
      <c r="D6" s="24"/>
      <c r="E6" s="25"/>
      <c r="F6" s="26"/>
    </row>
    <row r="7" spans="1:8" ht="15.6" x14ac:dyDescent="0.3">
      <c r="B7" s="22"/>
      <c r="C7" s="23"/>
      <c r="D7" s="24"/>
      <c r="E7" s="25"/>
      <c r="F7" s="26"/>
    </row>
    <row r="8" spans="1:8" x14ac:dyDescent="0.25">
      <c r="A8" s="18" t="s">
        <v>71</v>
      </c>
      <c r="B8" s="28"/>
      <c r="C8" s="26"/>
      <c r="D8" s="26"/>
      <c r="E8" s="26"/>
      <c r="F8" s="26"/>
    </row>
    <row r="9" spans="1:8" x14ac:dyDescent="0.25">
      <c r="A9" s="29" t="s">
        <v>72</v>
      </c>
      <c r="B9" s="234">
        <f>Lektionsoversigt!G19</f>
        <v>0</v>
      </c>
      <c r="C9" s="234"/>
      <c r="D9" s="234"/>
      <c r="E9" s="234"/>
      <c r="F9" s="234"/>
      <c r="G9" s="234"/>
    </row>
    <row r="10" spans="1:8" x14ac:dyDescent="0.25">
      <c r="A10" s="40" t="s">
        <v>88</v>
      </c>
      <c r="B10" s="234">
        <f>Lektionsoversigt!G20</f>
        <v>0</v>
      </c>
      <c r="C10" s="234"/>
      <c r="D10" s="234"/>
      <c r="E10" s="234"/>
      <c r="F10" s="234"/>
      <c r="G10" s="234"/>
    </row>
    <row r="11" spans="1:8" x14ac:dyDescent="0.25">
      <c r="A11" s="29" t="s">
        <v>89</v>
      </c>
      <c r="B11" s="234">
        <f>Lektionsoversigt!G21</f>
        <v>0</v>
      </c>
      <c r="C11" s="234"/>
      <c r="D11" s="234"/>
      <c r="E11" s="234"/>
      <c r="F11" s="234"/>
      <c r="G11" s="234"/>
    </row>
    <row r="12" spans="1:8" x14ac:dyDescent="0.25">
      <c r="A12" s="40" t="s">
        <v>90</v>
      </c>
      <c r="B12" s="234">
        <f>Lektionsoversigt!G22</f>
        <v>0</v>
      </c>
      <c r="C12" s="234"/>
      <c r="D12" s="234"/>
      <c r="E12" s="234"/>
      <c r="F12" s="234"/>
      <c r="G12" s="234"/>
    </row>
    <row r="13" spans="1:8" x14ac:dyDescent="0.25">
      <c r="A13" s="29" t="s">
        <v>73</v>
      </c>
      <c r="B13" s="234">
        <f>Lektionsoversigt!G23</f>
        <v>0</v>
      </c>
      <c r="C13" s="234"/>
      <c r="D13" s="234"/>
      <c r="E13" s="234"/>
      <c r="F13" s="234"/>
      <c r="G13" s="234"/>
    </row>
    <row r="14" spans="1:8" x14ac:dyDescent="0.25">
      <c r="A14" s="29" t="s">
        <v>76</v>
      </c>
      <c r="B14" s="232">
        <f>Lektionsoversigt!G26</f>
        <v>0</v>
      </c>
      <c r="C14" s="232"/>
      <c r="D14" s="232"/>
      <c r="E14" s="232"/>
      <c r="F14" s="232"/>
      <c r="G14" s="232"/>
    </row>
    <row r="15" spans="1:8" x14ac:dyDescent="0.25">
      <c r="A15" s="41"/>
      <c r="B15" s="30"/>
      <c r="C15" s="30"/>
      <c r="D15" s="30"/>
      <c r="E15" s="30"/>
      <c r="F15" s="30"/>
      <c r="G15" s="30"/>
    </row>
    <row r="16" spans="1:8" x14ac:dyDescent="0.25">
      <c r="A16" s="18" t="s">
        <v>74</v>
      </c>
      <c r="B16" s="26"/>
      <c r="C16" s="26"/>
      <c r="D16" s="30"/>
      <c r="E16" s="26"/>
      <c r="F16" s="26"/>
    </row>
    <row r="17" spans="1:7" x14ac:dyDescent="0.25">
      <c r="A17" s="29" t="s">
        <v>92</v>
      </c>
      <c r="B17" s="234">
        <f>IF(Lektionsoversigt!G24&lt;&gt;0,Lektionsoversigt!G24,Lektionsoversigt!G20)</f>
        <v>0</v>
      </c>
      <c r="C17" s="234"/>
      <c r="D17" s="234"/>
      <c r="E17" s="234"/>
      <c r="F17" s="234"/>
      <c r="G17" s="234"/>
    </row>
    <row r="18" spans="1:7" ht="13.2" customHeight="1" x14ac:dyDescent="0.25">
      <c r="A18" s="29" t="s">
        <v>91</v>
      </c>
      <c r="B18" s="234">
        <f>IF(Lektionsoversigt!G25&lt;&gt;0,Lektionsoversigt!G25,Lektionsoversigt!G20)</f>
        <v>0</v>
      </c>
      <c r="C18" s="234"/>
      <c r="D18" s="234"/>
      <c r="E18" s="234"/>
      <c r="F18" s="234"/>
      <c r="G18" s="234"/>
    </row>
    <row r="19" spans="1:7" x14ac:dyDescent="0.25">
      <c r="B19" s="31"/>
      <c r="C19" s="26"/>
      <c r="D19" s="30"/>
      <c r="E19" s="26"/>
      <c r="F19" s="26"/>
    </row>
    <row r="20" spans="1:7" x14ac:dyDescent="0.25">
      <c r="A20" s="18" t="s">
        <v>77</v>
      </c>
      <c r="B20" s="28"/>
      <c r="C20" s="26"/>
      <c r="D20" s="26"/>
      <c r="E20" s="26"/>
      <c r="F20" s="26"/>
    </row>
    <row r="21" spans="1:7" x14ac:dyDescent="0.25">
      <c r="A21" s="228" t="s">
        <v>78</v>
      </c>
      <c r="B21" s="228"/>
      <c r="C21" s="228"/>
      <c r="D21" s="229">
        <f>Lektionsoversigt!G17</f>
        <v>0</v>
      </c>
      <c r="E21" s="230"/>
      <c r="F21" s="230"/>
      <c r="G21" s="231"/>
    </row>
    <row r="22" spans="1:7" ht="14.4" customHeight="1" x14ac:dyDescent="0.25">
      <c r="A22" s="228" t="s">
        <v>79</v>
      </c>
      <c r="B22" s="228"/>
      <c r="C22" s="228"/>
      <c r="D22" s="233">
        <f>Lektionsoversigt!G18</f>
        <v>0</v>
      </c>
      <c r="E22" s="233"/>
      <c r="F22" s="233"/>
      <c r="G22" s="233"/>
    </row>
    <row r="23" spans="1:7" x14ac:dyDescent="0.25">
      <c r="B23" s="26"/>
      <c r="C23" s="26"/>
      <c r="D23" s="32"/>
      <c r="E23" s="26"/>
      <c r="F23" s="26"/>
    </row>
    <row r="24" spans="1:7" x14ac:dyDescent="0.25">
      <c r="A24" s="18" t="s">
        <v>80</v>
      </c>
      <c r="B24" s="31"/>
      <c r="C24" s="26"/>
      <c r="D24" s="28"/>
      <c r="E24" s="26"/>
      <c r="F24" s="26"/>
    </row>
    <row r="25" spans="1:7" ht="13.5" customHeight="1" x14ac:dyDescent="0.25">
      <c r="A25" s="29" t="s">
        <v>81</v>
      </c>
      <c r="B25" s="227">
        <f>Lektionsoversigt!G30</f>
        <v>0</v>
      </c>
      <c r="C25" s="227"/>
      <c r="D25" s="227">
        <f>Lektionsoversigt!G57</f>
        <v>0</v>
      </c>
      <c r="E25" s="227"/>
      <c r="F25" s="227">
        <f>Lektionsoversigt!G83</f>
        <v>0</v>
      </c>
      <c r="G25" s="227"/>
    </row>
    <row r="26" spans="1:7" ht="13.5" customHeight="1" x14ac:dyDescent="0.25">
      <c r="A26" s="29" t="s">
        <v>82</v>
      </c>
      <c r="B26" s="33">
        <f>Lektionsoversigt!B31</f>
        <v>0.33333333333333331</v>
      </c>
      <c r="C26" s="33">
        <f>Lektionsoversigt!C53</f>
        <v>0.6562479333333332</v>
      </c>
      <c r="D26" s="33">
        <f>Lektionsoversigt!B58</f>
        <v>0.33333333333333331</v>
      </c>
      <c r="E26" s="33">
        <f>Lektionsoversigt!C79</f>
        <v>0.6458313333333332</v>
      </c>
      <c r="F26" s="33">
        <f>Lektionsoversigt!B84</f>
        <v>0.33333333333333331</v>
      </c>
      <c r="G26" s="33">
        <f>Lektionsoversigt!C99</f>
        <v>0.56944293333333329</v>
      </c>
    </row>
    <row r="27" spans="1:7" x14ac:dyDescent="0.25">
      <c r="B27" s="34"/>
    </row>
    <row r="28" spans="1:7" x14ac:dyDescent="0.25">
      <c r="A28" s="18" t="s">
        <v>83</v>
      </c>
      <c r="B28" s="31"/>
      <c r="C28" s="31"/>
      <c r="D28" s="31"/>
      <c r="E28" s="35"/>
      <c r="F28" s="26"/>
    </row>
    <row r="29" spans="1:7" x14ac:dyDescent="0.25">
      <c r="A29" s="29" t="s">
        <v>37</v>
      </c>
      <c r="B29" s="36">
        <f>Lektionsoversigt!G83</f>
        <v>0</v>
      </c>
      <c r="C29" s="37"/>
      <c r="D29" s="37"/>
      <c r="E29" s="37"/>
    </row>
    <row r="30" spans="1:7" x14ac:dyDescent="0.25">
      <c r="A30" s="29" t="s">
        <v>84</v>
      </c>
      <c r="B30" s="38">
        <f>Lektionsoversigt!B102</f>
        <v>0.57638733333333325</v>
      </c>
      <c r="C30" s="25"/>
      <c r="D30" s="25"/>
      <c r="E30" s="25"/>
    </row>
    <row r="31" spans="1:7" x14ac:dyDescent="0.25">
      <c r="A31" s="39" t="s">
        <v>85</v>
      </c>
      <c r="B31" s="38">
        <f>Lektionsoversigt!C102</f>
        <v>0.61805373333333324</v>
      </c>
      <c r="C31" s="25"/>
      <c r="D31" s="25"/>
      <c r="E31" s="25"/>
    </row>
  </sheetData>
  <sheetProtection algorithmName="SHA-512" hashValue="Wj6+ADrQP3u/NBHTrcRPPKz0hhGUdVOl3RprjnX03MYV860AMS+OsrXxR2bOIWUZ11pV/2IO/UsDymoBM5Qruw==" saltValue="Yvo3kBFRcvdIp+Wi+zILIw==" spinCount="100000" sheet="1" objects="1" scenarios="1"/>
  <mergeCells count="15">
    <mergeCell ref="B14:G14"/>
    <mergeCell ref="A22:C22"/>
    <mergeCell ref="D22:G22"/>
    <mergeCell ref="B9:G9"/>
    <mergeCell ref="B10:G10"/>
    <mergeCell ref="B11:G11"/>
    <mergeCell ref="B17:G17"/>
    <mergeCell ref="B18:G18"/>
    <mergeCell ref="B13:G13"/>
    <mergeCell ref="B12:G12"/>
    <mergeCell ref="B25:C25"/>
    <mergeCell ref="D25:E25"/>
    <mergeCell ref="F25:G25"/>
    <mergeCell ref="A21:C21"/>
    <mergeCell ref="D21:G21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</dc:title>
  <dc:subject>ADR-uddannelserne, under TUR</dc:subject>
  <dc:creator>sep</dc:creator>
  <cp:lastModifiedBy>Jørgen Gregersen</cp:lastModifiedBy>
  <cp:lastPrinted>2017-07-05T20:18:42Z</cp:lastPrinted>
  <dcterms:created xsi:type="dcterms:W3CDTF">2003-12-18T09:10:24Z</dcterms:created>
  <dcterms:modified xsi:type="dcterms:W3CDTF">2017-07-11T11:23:00Z</dcterms:modified>
</cp:coreProperties>
</file>