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D22" i="9" l="1"/>
  <c r="D21" i="9"/>
  <c r="B18" i="9"/>
  <c r="B17" i="9"/>
  <c r="B14" i="9"/>
  <c r="B10" i="9"/>
  <c r="B11" i="9"/>
  <c r="B12" i="9"/>
  <c r="B13" i="9"/>
  <c r="B9" i="9"/>
  <c r="D75" i="1"/>
  <c r="D78" i="1"/>
  <c r="D69" i="1"/>
  <c r="G39" i="1"/>
  <c r="G63" i="1" s="1"/>
  <c r="D25" i="9" s="1"/>
  <c r="D43" i="1"/>
  <c r="D72" i="1"/>
  <c r="D66" i="1"/>
  <c r="D58" i="1"/>
  <c r="D55" i="1"/>
  <c r="D49" i="1"/>
  <c r="D46" i="1"/>
  <c r="B64" i="1"/>
  <c r="C64" i="1" s="1"/>
  <c r="B66" i="1" s="1"/>
  <c r="C66" i="1" s="1"/>
  <c r="B67" i="1" s="1"/>
  <c r="C67" i="1" s="1"/>
  <c r="B69" i="1" s="1"/>
  <c r="C69" i="1" s="1"/>
  <c r="B70" i="1" s="1"/>
  <c r="G12" i="1"/>
  <c r="C40" i="1" s="1"/>
  <c r="B41" i="1" s="1"/>
  <c r="C41" i="1" s="1"/>
  <c r="B43" i="1" s="1"/>
  <c r="C43" i="1" s="1"/>
  <c r="B44" i="1" s="1"/>
  <c r="F20" i="1"/>
  <c r="G20" i="1"/>
  <c r="H20" i="1"/>
  <c r="I20" i="1"/>
  <c r="B40" i="1"/>
  <c r="B26" i="9" s="1"/>
  <c r="D52" i="1"/>
  <c r="D40" i="1"/>
  <c r="B29" i="9" l="1"/>
  <c r="B25" i="9"/>
  <c r="D26" i="9"/>
  <c r="C44" i="1"/>
  <c r="B46" i="1" s="1"/>
  <c r="C46" i="1" s="1"/>
  <c r="B47" i="1" s="1"/>
  <c r="C47" i="1" s="1"/>
  <c r="C70" i="1"/>
  <c r="B72" i="1" s="1"/>
  <c r="B49" i="1" l="1"/>
  <c r="C49" i="1" s="1"/>
  <c r="B50" i="1" s="1"/>
  <c r="C50" i="1" s="1"/>
  <c r="B52" i="1" s="1"/>
  <c r="C52" i="1" s="1"/>
  <c r="B53" i="1" s="1"/>
  <c r="C53" i="1" s="1"/>
  <c r="C72" i="1"/>
  <c r="B73" i="1" s="1"/>
  <c r="C73" i="1" s="1"/>
  <c r="B55" i="1" l="1"/>
  <c r="C55" i="1" s="1"/>
  <c r="B56" i="1" s="1"/>
  <c r="C56" i="1" s="1"/>
  <c r="B58" i="1" s="1"/>
  <c r="C58" i="1" s="1"/>
  <c r="B59" i="1" s="1"/>
  <c r="C59" i="1" s="1"/>
  <c r="C26" i="9" s="1"/>
  <c r="B75" i="1"/>
  <c r="C75" i="1" l="1"/>
  <c r="B76" i="1" s="1"/>
  <c r="C76" i="1" s="1"/>
  <c r="B78" i="1" l="1"/>
  <c r="E26" i="9"/>
  <c r="C78" i="1"/>
  <c r="B79" i="1" s="1"/>
  <c r="B30" i="9" s="1"/>
  <c r="C79" i="1" l="1"/>
  <c r="B81" i="1" l="1"/>
  <c r="B31" i="9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<sst xmlns="http://schemas.openxmlformats.org/spreadsheetml/2006/main" count="98" uniqueCount="83">
  <si>
    <t>Pause</t>
  </si>
  <si>
    <t xml:space="preserve">Middag </t>
  </si>
  <si>
    <t>fra</t>
  </si>
  <si>
    <t>til</t>
  </si>
  <si>
    <t>min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</si>
  <si>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</si>
  <si>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</si>
  <si>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</si>
  <si>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</si>
  <si>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</si>
  <si>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</si>
  <si>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</si>
  <si>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</si>
  <si>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</si>
  <si>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</si>
  <si>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</si>
  <si>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</si>
  <si>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</si>
  <si>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</si>
  <si>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</si>
  <si>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</si>
  <si>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</si>
  <si>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repetition grundkursus</t>
  </si>
  <si>
    <t>Repetition grundkursus</t>
  </si>
  <si>
    <t>Dag 1</t>
  </si>
  <si>
    <t>Dag 2</t>
  </si>
  <si>
    <t>Transport ”under frimængden”</t>
  </si>
  <si>
    <t>Oplæg til praktisk øvelse</t>
  </si>
  <si>
    <t>Trafiksikkerhed - Tunnelsikkerhed, 1.-hjælp vedr. forbrændinger, ætsninger og forgiftninger</t>
  </si>
  <si>
    <t>Praktisk øvelse - Grundlæggende viden om brug af: Køretøjets udstyr/brandslukningsudstyr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</si>
  <si>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</si>
  <si>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</si>
  <si>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</si>
  <si>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</si>
  <si>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Afrunding og evaluering af praktisk øvelse</t>
  </si>
  <si>
    <t>(tt:mm)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</si>
  <si>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</si>
  <si>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</si>
  <si>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</si>
  <si>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Introduktion til håndbog. Repetition af- ændringer i-  regler m.m.</t>
  </si>
  <si>
    <t>Stoffernes vigtigste faretyper og egenskaber, klassificering</t>
  </si>
  <si>
    <t xml:space="preserve">Andre transportformer - Multimodal transport. </t>
  </si>
  <si>
    <t xml:space="preserve">Emballagekrav. Afmærkning af kolli - faresedler og påskrifter. 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</si>
  <si>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</si>
  <si>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</si>
  <si>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</si>
  <si>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</si>
  <si>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cfo@brs.dk</t>
  </si>
  <si>
    <t>Evaluering af eksamen.</t>
  </si>
  <si>
    <t>Ansvar. Eget og andres. - Transport af farligt affald (herunder eksport/import) og miljøbeskyttelse.</t>
  </si>
  <si>
    <t>Sikringsbestemmelser (kap. 1.10). Tunnelrestriktioner</t>
  </si>
  <si>
    <t>Middag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</si>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</sst>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99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8" fillId="0" borderId="0" xfId="1" applyAlignment="1" applyProtection="1"/>
    <xf numFmtId="0" fontId="0" fillId="0" borderId="0" xfId="0" applyBorder="1" applyProtection="1"/>
    <xf numFmtId="0" fontId="10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3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165" fontId="2" fillId="0" borderId="0" xfId="2" applyNumberFormat="1" applyBorder="1" applyAlignment="1"/>
    <xf numFmtId="20" fontId="2" fillId="0" borderId="1" xfId="2" applyNumberFormat="1" applyFont="1" applyBorder="1" applyAlignment="1">
      <alignment horizontal="center"/>
    </xf>
    <xf numFmtId="20" fontId="2" fillId="0" borderId="0" xfId="2" applyNumberFormat="1" applyFont="1" applyBorder="1" applyAlignment="1">
      <alignment horizontal="center"/>
    </xf>
    <xf numFmtId="20" fontId="2" fillId="0" borderId="0" xfId="2" applyNumberFormat="1" applyBorder="1"/>
    <xf numFmtId="0" fontId="2" fillId="0" borderId="0" xfId="2" applyFont="1"/>
    <xf numFmtId="0" fontId="11" fillId="0" borderId="1" xfId="2" applyFont="1" applyBorder="1"/>
    <xf numFmtId="0" fontId="2" fillId="0" borderId="1" xfId="2" applyFont="1" applyBorder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10" fillId="0" borderId="48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165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48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3" xfId="2" applyBorder="1" applyAlignment="1">
      <alignment horizontal="left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28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4" xfId="0" applyFont="1" applyFill="1" applyBorder="1" applyAlignment="1" applyProtection="1">
      <alignment horizontal="left"/>
    </xf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20" xfId="6" applyFont="1" applyFill="1" applyBorder="1" applyAlignment="1" applyProtection="1">
      <alignment horizontal="left"/>
    </xf>
    <xf numFmtId="0" fontId="15" fillId="3" borderId="1" xfId="6" applyFont="1" applyFill="1" applyBorder="1" applyAlignment="1" applyProtection="1">
      <alignment horizontal="left"/>
    </xf>
    <xf numFmtId="0" fontId="15" fillId="3" borderId="24" xfId="6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3" borderId="41" xfId="6" applyFont="1" applyFill="1" applyBorder="1" applyAlignment="1" applyProtection="1">
      <alignment horizontal="left"/>
    </xf>
    <xf numFmtId="0" fontId="15" fillId="3" borderId="57" xfId="6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3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center"/>
    </xf>
    <xf numFmtId="0" fontId="16" fillId="2" borderId="49" xfId="0" applyFont="1" applyFill="1" applyBorder="1" applyAlignment="1" applyProtection="1">
      <alignment horizontal="left"/>
      <protection locked="0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3" borderId="50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25" xfId="0" applyFont="1" applyFill="1" applyBorder="1" applyAlignment="1" applyProtection="1">
      <alignment horizontal="center"/>
    </xf>
    <xf numFmtId="0" fontId="16" fillId="3" borderId="47" xfId="0" applyFont="1" applyFill="1" applyBorder="1" applyAlignment="1" applyProtection="1">
      <alignment horizontal="center"/>
    </xf>
    <xf numFmtId="0" fontId="16" fillId="3" borderId="25" xfId="0" applyFont="1" applyFill="1" applyBorder="1" applyAlignment="1" applyProtection="1">
      <alignment horizontal="center"/>
    </xf>
    <xf numFmtId="0" fontId="16" fillId="3" borderId="47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center"/>
    </xf>
    <xf numFmtId="0" fontId="15" fillId="3" borderId="25" xfId="0" applyFont="1" applyFill="1" applyBorder="1" applyAlignment="1" applyProtection="1">
      <alignment horizontal="center"/>
    </xf>
    <xf numFmtId="0" fontId="15" fillId="3" borderId="47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5" fillId="3" borderId="10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5" fillId="3" borderId="51" xfId="0" applyFont="1" applyFill="1" applyBorder="1" applyAlignment="1" applyProtection="1">
      <alignment horizontal="center"/>
    </xf>
    <xf numFmtId="0" fontId="15" fillId="3" borderId="39" xfId="0" applyFont="1" applyFill="1" applyBorder="1" applyAlignment="1" applyProtection="1">
      <alignment horizontal="center"/>
    </xf>
    <xf numFmtId="0" fontId="15" fillId="3" borderId="53" xfId="2" applyFont="1" applyFill="1" applyBorder="1" applyAlignment="1" applyProtection="1">
      <alignment horizontal="left"/>
    </xf>
    <xf numFmtId="0" fontId="15" fillId="3" borderId="34" xfId="2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  <protection locked="0"/>
    </xf>
    <xf numFmtId="0" fontId="15" fillId="3" borderId="51" xfId="0" applyFont="1" applyFill="1" applyBorder="1" applyAlignment="1" applyProtection="1">
      <alignment horizontal="left"/>
    </xf>
    <xf numFmtId="0" fontId="16" fillId="3" borderId="38" xfId="0" applyFont="1" applyFill="1" applyBorder="1" applyAlignment="1" applyProtection="1">
      <alignment horizontal="left"/>
    </xf>
    <xf numFmtId="0" fontId="16" fillId="3" borderId="38" xfId="0" applyFont="1" applyFill="1" applyBorder="1" applyAlignment="1" applyProtection="1">
      <alignment horizontal="center"/>
    </xf>
    <xf numFmtId="0" fontId="16" fillId="2" borderId="55" xfId="0" applyFont="1" applyFill="1" applyBorder="1" applyAlignment="1" applyProtection="1">
      <alignment horizontal="center"/>
      <protection locked="0"/>
    </xf>
    <xf numFmtId="0" fontId="15" fillId="3" borderId="38" xfId="0" applyFont="1" applyFill="1" applyBorder="1" applyAlignment="1" applyProtection="1">
      <alignment horizontal="left"/>
    </xf>
    <xf numFmtId="0" fontId="15" fillId="3" borderId="38" xfId="0" applyFont="1" applyFill="1" applyBorder="1" applyProtection="1"/>
    <xf numFmtId="0" fontId="15" fillId="3" borderId="39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2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0" fontId="15" fillId="5" borderId="19" xfId="0" applyFont="1" applyFill="1" applyBorder="1" applyAlignment="1" applyProtection="1">
      <alignment horizontal="left"/>
    </xf>
    <xf numFmtId="0" fontId="15" fillId="5" borderId="31" xfId="0" applyFont="1" applyFill="1" applyBorder="1" applyAlignment="1" applyProtection="1">
      <alignment horizontal="left"/>
    </xf>
    <xf numFmtId="0" fontId="15" fillId="5" borderId="8" xfId="0" applyFont="1" applyFill="1" applyBorder="1" applyAlignment="1" applyProtection="1">
      <alignment horizontal="left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41" xfId="0" applyNumberFormat="1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44" xfId="0" applyFont="1" applyBorder="1" applyAlignment="1" applyProtection="1">
      <alignment horizontal="left" vertical="top" wrapText="1"/>
    </xf>
    <xf numFmtId="0" fontId="15" fillId="0" borderId="45" xfId="0" applyFont="1" applyBorder="1" applyAlignment="1" applyProtection="1">
      <alignment horizontal="left" vertical="top" wrapText="1"/>
    </xf>
    <xf numFmtId="20" fontId="15" fillId="0" borderId="21" xfId="0" applyNumberFormat="1" applyFont="1" applyBorder="1" applyAlignment="1" applyProtection="1">
      <alignment horizontal="center" vertical="center"/>
    </xf>
    <xf numFmtId="20" fontId="15" fillId="0" borderId="22" xfId="0" applyNumberFormat="1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top" wrapText="1"/>
    </xf>
    <xf numFmtId="20" fontId="15" fillId="0" borderId="35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 vertical="center"/>
    </xf>
    <xf numFmtId="0" fontId="15" fillId="5" borderId="48" xfId="0" applyFont="1" applyFill="1" applyBorder="1" applyAlignment="1" applyProtection="1">
      <alignment horizontal="left" wrapText="1"/>
    </xf>
    <xf numFmtId="0" fontId="15" fillId="5" borderId="10" xfId="0" applyFont="1" applyFill="1" applyBorder="1" applyAlignment="1" applyProtection="1">
      <alignment horizontal="left" wrapText="1"/>
    </xf>
    <xf numFmtId="0" fontId="15" fillId="5" borderId="11" xfId="0" applyFont="1" applyFill="1" applyBorder="1" applyAlignment="1" applyProtection="1">
      <alignment horizontal="left" wrapText="1"/>
    </xf>
    <xf numFmtId="0" fontId="15" fillId="0" borderId="4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47" xfId="0" applyFont="1" applyBorder="1" applyAlignment="1" applyProtection="1">
      <alignment horizontal="left" vertical="top" wrapText="1"/>
    </xf>
    <xf numFmtId="0" fontId="15" fillId="0" borderId="22" xfId="0" applyFont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3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37" xfId="0" applyNumberFormat="1" applyFont="1" applyBorder="1" applyAlignment="1" applyProtection="1">
      <alignment horizontal="center" vertical="center"/>
    </xf>
    <xf numFmtId="20" fontId="15" fillId="0" borderId="42" xfId="0" applyNumberFormat="1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left" vertical="top" wrapText="1"/>
    </xf>
    <xf numFmtId="0" fontId="15" fillId="0" borderId="38" xfId="0" applyFont="1" applyBorder="1" applyAlignment="1" applyProtection="1">
      <alignment horizontal="left" vertical="top" wrapText="1"/>
    </xf>
    <xf numFmtId="0" fontId="15" fillId="0" borderId="39" xfId="0" applyFont="1" applyBorder="1" applyAlignment="1" applyProtection="1">
      <alignment horizontal="left" vertical="top" wrapText="1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164" fontId="16" fillId="2" borderId="5" xfId="0" applyNumberFormat="1" applyFont="1" applyFill="1" applyBorder="1" applyAlignment="1" applyProtection="1">
      <alignment horizontal="center"/>
    </xf>
    <xf numFmtId="20" fontId="15" fillId="2" borderId="40" xfId="0" applyNumberFormat="1" applyFont="1" applyFill="1" applyBorder="1" applyAlignment="1" applyProtection="1">
      <alignment horizontal="center" vertical="center"/>
      <protection locked="0"/>
    </xf>
    <xf numFmtId="20" fontId="15" fillId="2" borderId="21" xfId="0" applyNumberFormat="1" applyFont="1" applyFill="1" applyBorder="1" applyAlignment="1" applyProtection="1">
      <alignment horizontal="center" vertical="center"/>
      <protection locked="0"/>
    </xf>
    <xf numFmtId="20" fontId="15" fillId="0" borderId="1" xfId="0" applyNumberFormat="1" applyFont="1" applyFill="1" applyBorder="1" applyAlignment="1" applyProtection="1">
      <alignment horizontal="center" vertical="center"/>
      <protection locked="0"/>
    </xf>
    <xf numFmtId="20" fontId="15" fillId="0" borderId="35" xfId="0" applyNumberFormat="1" applyFont="1" applyFill="1" applyBorder="1" applyAlignment="1" applyProtection="1">
      <alignment horizontal="center" vertical="center"/>
      <protection locked="0"/>
    </xf>
    <xf numFmtId="20" fontId="15" fillId="0" borderId="36" xfId="0" applyNumberFormat="1" applyFont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6" borderId="43" xfId="0" applyFont="1" applyFill="1" applyBorder="1" applyAlignment="1" applyProtection="1">
      <alignment horizontal="left" vertical="top" wrapText="1"/>
    </xf>
    <xf numFmtId="0" fontId="15" fillId="6" borderId="44" xfId="0" applyFont="1" applyFill="1" applyBorder="1" applyAlignment="1" applyProtection="1">
      <alignment horizontal="left" vertical="top" wrapText="1"/>
    </xf>
    <xf numFmtId="0" fontId="15" fillId="6" borderId="45" xfId="0" applyFont="1" applyFill="1" applyBorder="1" applyAlignment="1" applyProtection="1">
      <alignment horizontal="left" vertical="top" wrapText="1"/>
    </xf>
    <xf numFmtId="2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</xf>
    <xf numFmtId="0" fontId="15" fillId="6" borderId="29" xfId="0" applyFont="1" applyFill="1" applyBorder="1" applyAlignment="1" applyProtection="1">
      <alignment horizontal="left" vertical="top" wrapText="1"/>
    </xf>
    <xf numFmtId="0" fontId="15" fillId="6" borderId="13" xfId="0" applyFont="1" applyFill="1" applyBorder="1" applyAlignment="1" applyProtection="1">
      <alignment horizontal="left" vertical="top" wrapText="1"/>
    </xf>
    <xf numFmtId="0" fontId="15" fillId="6" borderId="14" xfId="0" applyFont="1" applyFill="1" applyBorder="1" applyAlignment="1" applyProtection="1">
      <alignment horizontal="left" vertical="top" wrapText="1"/>
    </xf>
    <xf numFmtId="0" fontId="15" fillId="6" borderId="46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47" xfId="0" applyFont="1" applyFill="1" applyBorder="1" applyAlignment="1" applyProtection="1">
      <alignment horizontal="left" vertical="top" wrapText="1"/>
    </xf>
    <xf numFmtId="0" fontId="15" fillId="0" borderId="0" xfId="0" applyFont="1" applyBorder="1" applyProtection="1"/>
    <xf numFmtId="0" fontId="15" fillId="0" borderId="47" xfId="0" applyFont="1" applyBorder="1" applyProtection="1"/>
    <xf numFmtId="20" fontId="15" fillId="0" borderId="40" xfId="0" applyNumberFormat="1" applyFont="1" applyFill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top" wrapText="1"/>
    </xf>
    <xf numFmtId="0" fontId="15" fillId="4" borderId="47" xfId="0" applyFont="1" applyFill="1" applyBorder="1" applyAlignment="1" applyProtection="1">
      <alignment horizontal="center" vertical="top" wrapText="1"/>
    </xf>
    <xf numFmtId="0" fontId="15" fillId="4" borderId="33" xfId="0" applyFont="1" applyFill="1" applyBorder="1" applyAlignment="1" applyProtection="1">
      <alignment horizontal="left" vertical="top"/>
    </xf>
    <xf numFmtId="0" fontId="15" fillId="4" borderId="13" xfId="0" applyFont="1" applyFill="1" applyBorder="1" applyAlignment="1" applyProtection="1">
      <alignment horizontal="left" vertical="top"/>
    </xf>
    <xf numFmtId="0" fontId="15" fillId="4" borderId="14" xfId="0" applyFont="1" applyFill="1" applyBorder="1" applyAlignment="1" applyProtection="1">
      <alignment horizontal="left" vertical="top"/>
    </xf>
    <xf numFmtId="20" fontId="15" fillId="0" borderId="21" xfId="0" applyNumberFormat="1" applyFont="1" applyFill="1" applyBorder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15" fillId="4" borderId="51" xfId="0" applyFont="1" applyFill="1" applyBorder="1" applyAlignment="1" applyProtection="1">
      <alignment horizontal="center" vertical="top" wrapText="1"/>
    </xf>
    <xf numFmtId="0" fontId="15" fillId="4" borderId="39" xfId="0" applyFont="1" applyFill="1" applyBorder="1" applyAlignment="1" applyProtection="1">
      <alignment horizontal="center" vertical="top" wrapText="1"/>
    </xf>
    <xf numFmtId="0" fontId="16" fillId="2" borderId="53" xfId="0" applyFont="1" applyFill="1" applyBorder="1" applyAlignment="1" applyProtection="1">
      <alignment horizontal="center" vertical="top"/>
      <protection locked="0"/>
    </xf>
    <xf numFmtId="0" fontId="16" fillId="2" borderId="34" xfId="0" applyFont="1" applyFill="1" applyBorder="1" applyAlignment="1" applyProtection="1">
      <alignment horizontal="center" vertical="top"/>
      <protection locked="0"/>
    </xf>
    <xf numFmtId="0" fontId="16" fillId="2" borderId="54" xfId="0" applyFont="1" applyFill="1" applyBorder="1" applyAlignment="1" applyProtection="1">
      <alignment horizontal="center" vertical="top"/>
      <protection locked="0"/>
    </xf>
    <xf numFmtId="20" fontId="15" fillId="0" borderId="26" xfId="0" applyNumberFormat="1" applyFont="1" applyBorder="1" applyAlignment="1" applyProtection="1">
      <alignment horizontal="center" vertical="center"/>
    </xf>
    <xf numFmtId="20" fontId="15" fillId="0" borderId="27" xfId="0" applyNumberFormat="1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/>
    </xf>
    <xf numFmtId="0" fontId="15" fillId="0" borderId="27" xfId="0" applyFont="1" applyBorder="1" applyProtection="1"/>
    <xf numFmtId="0" fontId="15" fillId="0" borderId="30" xfId="0" applyFont="1" applyFill="1" applyBorder="1" applyAlignment="1" applyProtection="1">
      <alignment horizontal="left"/>
    </xf>
    <xf numFmtId="0" fontId="15" fillId="0" borderId="38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horizontal="left"/>
    </xf>
  </cellXfs>
  <cellStyles count="7">
    <cellStyle name="Hyperlink 2" xfId="3"/>
    <cellStyle name="Hyperlink 2 2" xfId="4"/>
    <cellStyle name="Link" xfId="1" builtinId="8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12</xdr:col>
      <xdr:colOff>0</xdr:colOff>
      <xdr:row>4</xdr:row>
      <xdr:rowOff>161924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28575"/>
          <a:ext cx="6638925" cy="781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Repetitionskursus, dækkende ADR-kursusbevis typen: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Grundkursus.</a:t>
          </a:r>
        </a:p>
        <a:p>
          <a:pPr algn="ctr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afviklet over 2 dage. Lektionsfordeling 7 - 5</a:t>
          </a:r>
        </a:p>
      </xdr:txBody>
    </xdr:sp>
    <xdr:clientData/>
  </xdr:twoCellAnchor>
  <xdr:twoCellAnchor>
    <xdr:from>
      <xdr:col>1</xdr:col>
      <xdr:colOff>0</xdr:colOff>
      <xdr:row>5</xdr:row>
      <xdr:rowOff>45720</xdr:rowOff>
    </xdr:from>
    <xdr:to>
      <xdr:col>12</xdr:col>
      <xdr:colOff>0</xdr:colOff>
      <xdr:row>11</xdr:row>
      <xdr:rowOff>15240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5740" y="1051560"/>
          <a:ext cx="6835140" cy="975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må dog ikke fraviges.</a:t>
          </a:r>
        </a:p>
      </xdr:txBody>
    </xdr:sp>
    <xdr:clientData/>
  </xdr:twoCellAnchor>
  <xdr:twoCellAnchor>
    <xdr:from>
      <xdr:col>1</xdr:col>
      <xdr:colOff>0</xdr:colOff>
      <xdr:row>11</xdr:row>
      <xdr:rowOff>22859</xdr:rowOff>
    </xdr:from>
    <xdr:to>
      <xdr:col>12</xdr:col>
      <xdr:colOff>0</xdr:colOff>
      <xdr:row>20</xdr:row>
      <xdr:rowOff>161924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2034539"/>
          <a:ext cx="6835140" cy="16478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begge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O98"/>
  <sheetViews>
    <sheetView showZeros="0" tabSelected="1" zoomScaleNormal="100" workbookViewId="0">
      <selection activeCell="P65" sqref="P65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5" spans="7:8" ht="5.4" customHeight="1" x14ac:dyDescent="0.25"/>
    <row r="12" spans="7:8" x14ac:dyDescent="0.25">
      <c r="G12" s="2">
        <f>I23</f>
        <v>0.33333333333333331</v>
      </c>
      <c r="H12" s="3">
        <v>6.9444000000000005E-4</v>
      </c>
    </row>
    <row r="20" spans="2:12" x14ac:dyDescent="0.25">
      <c r="F20" s="4">
        <f>I22</f>
        <v>0</v>
      </c>
      <c r="G20" s="4" t="e">
        <f>#REF!</f>
        <v>#REF!</v>
      </c>
      <c r="H20" s="4">
        <f>G72</f>
        <v>0</v>
      </c>
      <c r="I20" s="4" t="e">
        <f>#REF!</f>
        <v>#REF!</v>
      </c>
      <c r="J20" s="5"/>
    </row>
    <row r="21" spans="2:12" ht="13.8" thickBot="1" x14ac:dyDescent="0.3"/>
    <row r="22" spans="2:12" ht="14.4" thickBot="1" x14ac:dyDescent="0.3">
      <c r="B22" s="50" t="s">
        <v>7</v>
      </c>
      <c r="C22" s="51"/>
      <c r="D22" s="51"/>
      <c r="E22" s="51"/>
      <c r="F22" s="51"/>
      <c r="G22" s="51"/>
      <c r="H22" s="52"/>
      <c r="I22" s="53"/>
      <c r="J22" s="54" t="s">
        <v>8</v>
      </c>
      <c r="K22" s="55"/>
      <c r="L22" s="56"/>
    </row>
    <row r="23" spans="2:12" ht="14.4" thickBot="1" x14ac:dyDescent="0.3">
      <c r="B23" s="57" t="s">
        <v>9</v>
      </c>
      <c r="C23" s="58"/>
      <c r="D23" s="58"/>
      <c r="E23" s="58"/>
      <c r="F23" s="58"/>
      <c r="G23" s="58"/>
      <c r="H23" s="59"/>
      <c r="I23" s="60">
        <v>0.33333333333333331</v>
      </c>
      <c r="J23" s="61" t="s">
        <v>35</v>
      </c>
      <c r="K23" s="62"/>
      <c r="L23" s="63"/>
    </row>
    <row r="24" spans="2:12" ht="14.4" thickBot="1" x14ac:dyDescent="0.3">
      <c r="B24" s="57" t="s">
        <v>6</v>
      </c>
      <c r="C24" s="58"/>
      <c r="D24" s="58"/>
      <c r="E24" s="58"/>
      <c r="F24" s="58"/>
      <c r="G24" s="58"/>
      <c r="H24" s="59"/>
      <c r="I24" s="64">
        <v>15</v>
      </c>
      <c r="J24" s="61" t="s">
        <v>12</v>
      </c>
      <c r="K24" s="62"/>
      <c r="L24" s="63"/>
    </row>
    <row r="25" spans="2:12" ht="14.4" thickBot="1" x14ac:dyDescent="0.3">
      <c r="B25" s="65" t="s">
        <v>75</v>
      </c>
      <c r="C25" s="66"/>
      <c r="D25" s="66"/>
      <c r="E25" s="66"/>
      <c r="F25" s="66"/>
      <c r="G25" s="66"/>
      <c r="H25" s="67"/>
      <c r="I25" s="68">
        <v>30</v>
      </c>
      <c r="J25" s="61" t="s">
        <v>12</v>
      </c>
      <c r="K25" s="62"/>
      <c r="L25" s="63"/>
    </row>
    <row r="26" spans="2:12" ht="14.4" thickBot="1" x14ac:dyDescent="0.3">
      <c r="B26" s="65" t="s">
        <v>76</v>
      </c>
      <c r="C26" s="66"/>
      <c r="D26" s="66"/>
      <c r="E26" s="66"/>
      <c r="F26" s="66"/>
      <c r="G26" s="69"/>
      <c r="H26" s="70"/>
      <c r="I26" s="71">
        <v>10</v>
      </c>
      <c r="J26" s="72" t="s">
        <v>12</v>
      </c>
      <c r="K26" s="62"/>
      <c r="L26" s="63"/>
    </row>
    <row r="27" spans="2:12" ht="14.4" thickBot="1" x14ac:dyDescent="0.3">
      <c r="B27" s="73" t="s">
        <v>54</v>
      </c>
      <c r="C27" s="74"/>
      <c r="D27" s="74"/>
      <c r="E27" s="74"/>
      <c r="F27" s="75"/>
      <c r="G27" s="76"/>
      <c r="H27" s="77"/>
      <c r="I27" s="77"/>
      <c r="J27" s="77"/>
      <c r="K27" s="78"/>
      <c r="L27" s="79"/>
    </row>
    <row r="28" spans="2:12" ht="14.4" thickBot="1" x14ac:dyDescent="0.3">
      <c r="B28" s="73" t="s">
        <v>55</v>
      </c>
      <c r="C28" s="74"/>
      <c r="D28" s="74"/>
      <c r="E28" s="74"/>
      <c r="F28" s="75"/>
      <c r="G28" s="76"/>
      <c r="H28" s="77"/>
      <c r="I28" s="77"/>
      <c r="J28" s="77"/>
      <c r="K28" s="80"/>
      <c r="L28" s="81"/>
    </row>
    <row r="29" spans="2:12" ht="14.4" thickBot="1" x14ac:dyDescent="0.3">
      <c r="B29" s="73" t="s">
        <v>13</v>
      </c>
      <c r="C29" s="74"/>
      <c r="D29" s="74"/>
      <c r="E29" s="74"/>
      <c r="F29" s="75"/>
      <c r="G29" s="76"/>
      <c r="H29" s="77"/>
      <c r="I29" s="77"/>
      <c r="J29" s="77"/>
      <c r="K29" s="82"/>
      <c r="L29" s="83"/>
    </row>
    <row r="30" spans="2:12" ht="14.4" thickBot="1" x14ac:dyDescent="0.3">
      <c r="B30" s="84" t="s">
        <v>14</v>
      </c>
      <c r="C30" s="85"/>
      <c r="D30" s="85"/>
      <c r="E30" s="85"/>
      <c r="F30" s="86"/>
      <c r="G30" s="76"/>
      <c r="H30" s="77"/>
      <c r="I30" s="77"/>
      <c r="J30" s="77"/>
      <c r="K30" s="87"/>
      <c r="L30" s="88"/>
    </row>
    <row r="31" spans="2:12" ht="14.4" thickBot="1" x14ac:dyDescent="0.3">
      <c r="B31" s="89" t="s">
        <v>64</v>
      </c>
      <c r="C31" s="90"/>
      <c r="D31" s="90"/>
      <c r="E31" s="90"/>
      <c r="F31" s="91"/>
      <c r="G31" s="76"/>
      <c r="H31" s="77"/>
      <c r="I31" s="77"/>
      <c r="J31" s="77"/>
      <c r="K31" s="87"/>
      <c r="L31" s="88"/>
    </row>
    <row r="32" spans="2:12" ht="14.4" thickBot="1" x14ac:dyDescent="0.3">
      <c r="B32" s="84" t="s">
        <v>52</v>
      </c>
      <c r="C32" s="85"/>
      <c r="D32" s="85"/>
      <c r="E32" s="85"/>
      <c r="F32" s="86"/>
      <c r="G32" s="76"/>
      <c r="H32" s="77"/>
      <c r="I32" s="77"/>
      <c r="J32" s="77"/>
      <c r="K32" s="87"/>
      <c r="L32" s="88"/>
    </row>
    <row r="33" spans="2:12" ht="14.4" thickBot="1" x14ac:dyDescent="0.3">
      <c r="B33" s="84" t="s">
        <v>62</v>
      </c>
      <c r="C33" s="85"/>
      <c r="D33" s="85"/>
      <c r="E33" s="85"/>
      <c r="F33" s="86"/>
      <c r="G33" s="76"/>
      <c r="H33" s="77"/>
      <c r="I33" s="77"/>
      <c r="J33" s="77"/>
      <c r="K33" s="87"/>
      <c r="L33" s="88"/>
    </row>
    <row r="34" spans="2:12" ht="14.4" thickBot="1" x14ac:dyDescent="0.3">
      <c r="B34" s="84" t="s">
        <v>15</v>
      </c>
      <c r="C34" s="85"/>
      <c r="D34" s="85"/>
      <c r="E34" s="85"/>
      <c r="F34" s="86"/>
      <c r="G34" s="76"/>
      <c r="H34" s="77"/>
      <c r="I34" s="77"/>
      <c r="J34" s="77"/>
      <c r="K34" s="87"/>
      <c r="L34" s="88"/>
    </row>
    <row r="35" spans="2:12" ht="14.4" thickBot="1" x14ac:dyDescent="0.3">
      <c r="B35" s="73" t="s">
        <v>16</v>
      </c>
      <c r="C35" s="74"/>
      <c r="D35" s="74"/>
      <c r="E35" s="74"/>
      <c r="F35" s="75"/>
      <c r="G35" s="76"/>
      <c r="H35" s="77"/>
      <c r="I35" s="77"/>
      <c r="J35" s="77"/>
      <c r="K35" s="92"/>
      <c r="L35" s="93"/>
    </row>
    <row r="36" spans="2:12" ht="14.4" thickBot="1" x14ac:dyDescent="0.3">
      <c r="B36" s="94" t="s">
        <v>53</v>
      </c>
      <c r="C36" s="95"/>
      <c r="D36" s="95"/>
      <c r="E36" s="95"/>
      <c r="F36" s="95"/>
      <c r="G36" s="76"/>
      <c r="H36" s="77"/>
      <c r="I36" s="77"/>
      <c r="J36" s="77"/>
      <c r="K36" s="77"/>
      <c r="L36" s="96"/>
    </row>
    <row r="37" spans="2:12" ht="14.4" thickBot="1" x14ac:dyDescent="0.3">
      <c r="B37" s="97" t="s">
        <v>18</v>
      </c>
      <c r="C37" s="98"/>
      <c r="D37" s="98"/>
      <c r="E37" s="98"/>
      <c r="F37" s="99"/>
      <c r="G37" s="100"/>
      <c r="H37" s="101" t="s">
        <v>22</v>
      </c>
      <c r="I37" s="99"/>
      <c r="J37" s="99"/>
      <c r="K37" s="102"/>
      <c r="L37" s="103"/>
    </row>
    <row r="38" spans="2:12" ht="14.4" thickBot="1" x14ac:dyDescent="0.3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2:12" ht="14.4" thickBot="1" x14ac:dyDescent="0.3">
      <c r="B39" s="105" t="s">
        <v>2</v>
      </c>
      <c r="C39" s="106" t="s">
        <v>3</v>
      </c>
      <c r="D39" s="106" t="s">
        <v>4</v>
      </c>
      <c r="E39" s="106" t="s">
        <v>5</v>
      </c>
      <c r="F39" s="107" t="s">
        <v>24</v>
      </c>
      <c r="G39" s="108">
        <f>IF(I22&lt;&gt;" ",I22,0)</f>
        <v>0</v>
      </c>
      <c r="H39" s="109"/>
      <c r="I39" s="109"/>
      <c r="J39" s="109"/>
      <c r="K39" s="109"/>
      <c r="L39" s="110"/>
    </row>
    <row r="40" spans="2:12" ht="13.8" x14ac:dyDescent="0.25">
      <c r="B40" s="111">
        <f>I23</f>
        <v>0.33333333333333331</v>
      </c>
      <c r="C40" s="112">
        <f>G12+(H12*I24)</f>
        <v>0.34374993333333331</v>
      </c>
      <c r="D40" s="113">
        <f>I24</f>
        <v>15</v>
      </c>
      <c r="E40" s="114"/>
      <c r="F40" s="115" t="s">
        <v>82</v>
      </c>
      <c r="G40" s="116"/>
      <c r="H40" s="116"/>
      <c r="I40" s="116"/>
      <c r="J40" s="116"/>
      <c r="K40" s="116"/>
      <c r="L40" s="117"/>
    </row>
    <row r="41" spans="2:12" ht="13.8" x14ac:dyDescent="0.25">
      <c r="B41" s="118">
        <f>C40</f>
        <v>0.34374993333333331</v>
      </c>
      <c r="C41" s="119">
        <f>B41+(45*H12)</f>
        <v>0.37499973333333331</v>
      </c>
      <c r="D41" s="120">
        <v>45</v>
      </c>
      <c r="E41" s="121">
        <v>1</v>
      </c>
      <c r="F41" s="122" t="s">
        <v>39</v>
      </c>
      <c r="G41" s="123"/>
      <c r="H41" s="123"/>
      <c r="I41" s="123"/>
      <c r="J41" s="123"/>
      <c r="K41" s="123"/>
      <c r="L41" s="124"/>
    </row>
    <row r="42" spans="2:12" ht="13.8" x14ac:dyDescent="0.25">
      <c r="B42" s="125"/>
      <c r="C42" s="126"/>
      <c r="D42" s="127"/>
      <c r="E42" s="121"/>
      <c r="F42" s="128" t="s">
        <v>19</v>
      </c>
      <c r="G42" s="129"/>
      <c r="H42" s="129"/>
      <c r="I42" s="129"/>
      <c r="J42" s="129"/>
      <c r="K42" s="129"/>
      <c r="L42" s="130"/>
    </row>
    <row r="43" spans="2:12" ht="13.8" x14ac:dyDescent="0.25">
      <c r="B43" s="131">
        <f>C41</f>
        <v>0.37499973333333331</v>
      </c>
      <c r="C43" s="132">
        <f>B43+(D43*H12)</f>
        <v>0.38194413333333332</v>
      </c>
      <c r="D43" s="133">
        <f>$I$26</f>
        <v>10</v>
      </c>
      <c r="E43" s="134"/>
      <c r="F43" s="135" t="s">
        <v>0</v>
      </c>
      <c r="G43" s="136"/>
      <c r="H43" s="136"/>
      <c r="I43" s="136"/>
      <c r="J43" s="136"/>
      <c r="K43" s="136"/>
      <c r="L43" s="137"/>
    </row>
    <row r="44" spans="2:12" ht="13.8" x14ac:dyDescent="0.25">
      <c r="B44" s="118">
        <f>C43</f>
        <v>0.38194413333333332</v>
      </c>
      <c r="C44" s="119">
        <f>B44+(45*$H$12)</f>
        <v>0.41319393333333332</v>
      </c>
      <c r="D44" s="127">
        <v>45</v>
      </c>
      <c r="E44" s="121">
        <v>2</v>
      </c>
      <c r="F44" s="138" t="s">
        <v>41</v>
      </c>
      <c r="G44" s="139"/>
      <c r="H44" s="139"/>
      <c r="I44" s="139"/>
      <c r="J44" s="139"/>
      <c r="K44" s="139"/>
      <c r="L44" s="140"/>
    </row>
    <row r="45" spans="2:12" ht="13.8" x14ac:dyDescent="0.25">
      <c r="B45" s="125"/>
      <c r="C45" s="126"/>
      <c r="D45" s="141"/>
      <c r="E45" s="121"/>
      <c r="F45" s="128" t="s">
        <v>40</v>
      </c>
      <c r="G45" s="129"/>
      <c r="H45" s="129"/>
      <c r="I45" s="129"/>
      <c r="J45" s="129"/>
      <c r="K45" s="129"/>
      <c r="L45" s="130"/>
    </row>
    <row r="46" spans="2:12" ht="13.8" x14ac:dyDescent="0.25">
      <c r="B46" s="142">
        <f>C44</f>
        <v>0.41319393333333332</v>
      </c>
      <c r="C46" s="143">
        <f>B46+(D46*H12)</f>
        <v>0.42013833333333334</v>
      </c>
      <c r="D46" s="133">
        <f>$I$26</f>
        <v>10</v>
      </c>
      <c r="E46" s="144"/>
      <c r="F46" s="135" t="s">
        <v>0</v>
      </c>
      <c r="G46" s="136"/>
      <c r="H46" s="136"/>
      <c r="I46" s="136"/>
      <c r="J46" s="136"/>
      <c r="K46" s="136"/>
      <c r="L46" s="137"/>
    </row>
    <row r="47" spans="2:12" ht="13.8" x14ac:dyDescent="0.25">
      <c r="B47" s="118">
        <f>C46</f>
        <v>0.42013833333333334</v>
      </c>
      <c r="C47" s="119">
        <f>B47+(45*H12)</f>
        <v>0.45138813333333333</v>
      </c>
      <c r="D47" s="120">
        <v>45</v>
      </c>
      <c r="E47" s="121">
        <v>3</v>
      </c>
      <c r="F47" s="122" t="s">
        <v>20</v>
      </c>
      <c r="G47" s="123"/>
      <c r="H47" s="123"/>
      <c r="I47" s="123"/>
      <c r="J47" s="123"/>
      <c r="K47" s="123"/>
      <c r="L47" s="124"/>
    </row>
    <row r="48" spans="2:12" ht="13.8" x14ac:dyDescent="0.25">
      <c r="B48" s="125"/>
      <c r="C48" s="126"/>
      <c r="D48" s="141"/>
      <c r="E48" s="121"/>
      <c r="F48" s="128" t="s">
        <v>42</v>
      </c>
      <c r="G48" s="129"/>
      <c r="H48" s="129"/>
      <c r="I48" s="129"/>
      <c r="J48" s="129"/>
      <c r="K48" s="129"/>
      <c r="L48" s="130"/>
    </row>
    <row r="49" spans="1:14" ht="13.8" x14ac:dyDescent="0.25">
      <c r="B49" s="131">
        <f>C47</f>
        <v>0.45138813333333333</v>
      </c>
      <c r="C49" s="145">
        <f>B49+(D49*H12)</f>
        <v>0.45833253333333335</v>
      </c>
      <c r="D49" s="133">
        <f>$I$26</f>
        <v>10</v>
      </c>
      <c r="E49" s="146"/>
      <c r="F49" s="135" t="s">
        <v>0</v>
      </c>
      <c r="G49" s="136"/>
      <c r="H49" s="136"/>
      <c r="I49" s="136"/>
      <c r="J49" s="136"/>
      <c r="K49" s="136"/>
      <c r="L49" s="137"/>
    </row>
    <row r="50" spans="1:14" ht="13.8" x14ac:dyDescent="0.25">
      <c r="B50" s="118">
        <f>C49</f>
        <v>0.45833253333333335</v>
      </c>
      <c r="C50" s="119">
        <f>B50+(45*H12)</f>
        <v>0.48958233333333334</v>
      </c>
      <c r="D50" s="120">
        <v>45</v>
      </c>
      <c r="E50" s="121">
        <v>4</v>
      </c>
      <c r="F50" s="138" t="s">
        <v>36</v>
      </c>
      <c r="G50" s="139"/>
      <c r="H50" s="139"/>
      <c r="I50" s="139"/>
      <c r="J50" s="139"/>
      <c r="K50" s="139"/>
      <c r="L50" s="140"/>
    </row>
    <row r="51" spans="1:14" ht="13.8" x14ac:dyDescent="0.25">
      <c r="B51" s="125"/>
      <c r="C51" s="126"/>
      <c r="D51" s="141"/>
      <c r="E51" s="121"/>
      <c r="F51" s="128" t="s">
        <v>37</v>
      </c>
      <c r="G51" s="129"/>
      <c r="H51" s="129"/>
      <c r="I51" s="129"/>
      <c r="J51" s="129"/>
      <c r="K51" s="129"/>
      <c r="L51" s="130"/>
    </row>
    <row r="52" spans="1:14" ht="13.8" x14ac:dyDescent="0.25">
      <c r="B52" s="142">
        <f>C50</f>
        <v>0.48958233333333334</v>
      </c>
      <c r="C52" s="143">
        <f>B52+(I25*H12)</f>
        <v>0.51041553333333334</v>
      </c>
      <c r="D52" s="133">
        <f>$I$25</f>
        <v>30</v>
      </c>
      <c r="E52" s="144"/>
      <c r="F52" s="135" t="s">
        <v>1</v>
      </c>
      <c r="G52" s="136"/>
      <c r="H52" s="136"/>
      <c r="I52" s="136"/>
      <c r="J52" s="136"/>
      <c r="K52" s="136"/>
      <c r="L52" s="137"/>
    </row>
    <row r="53" spans="1:14" ht="13.8" x14ac:dyDescent="0.25">
      <c r="B53" s="118">
        <f>C52</f>
        <v>0.51041553333333334</v>
      </c>
      <c r="C53" s="119">
        <f>B53+(45*H12)</f>
        <v>0.54166533333333333</v>
      </c>
      <c r="D53" s="120">
        <v>45</v>
      </c>
      <c r="E53" s="121">
        <v>5</v>
      </c>
      <c r="F53" s="122" t="s">
        <v>26</v>
      </c>
      <c r="G53" s="123"/>
      <c r="H53" s="123"/>
      <c r="I53" s="123"/>
      <c r="J53" s="123"/>
      <c r="K53" s="123"/>
      <c r="L53" s="124"/>
    </row>
    <row r="54" spans="1:14" ht="13.8" x14ac:dyDescent="0.25">
      <c r="B54" s="125"/>
      <c r="C54" s="126"/>
      <c r="D54" s="141"/>
      <c r="E54" s="121"/>
      <c r="F54" s="128" t="s">
        <v>38</v>
      </c>
      <c r="G54" s="129"/>
      <c r="H54" s="129"/>
      <c r="I54" s="129"/>
      <c r="J54" s="129"/>
      <c r="K54" s="129"/>
      <c r="L54" s="130"/>
    </row>
    <row r="55" spans="1:14" ht="13.8" x14ac:dyDescent="0.25">
      <c r="B55" s="131">
        <f>C53</f>
        <v>0.54166533333333333</v>
      </c>
      <c r="C55" s="145">
        <f>B55+(D55*H12)</f>
        <v>0.54860973333333329</v>
      </c>
      <c r="D55" s="133">
        <f>$I$26</f>
        <v>10</v>
      </c>
      <c r="E55" s="146"/>
      <c r="F55" s="135" t="s">
        <v>0</v>
      </c>
      <c r="G55" s="136"/>
      <c r="H55" s="136"/>
      <c r="I55" s="136"/>
      <c r="J55" s="136"/>
      <c r="K55" s="136"/>
      <c r="L55" s="137"/>
    </row>
    <row r="56" spans="1:14" ht="13.8" x14ac:dyDescent="0.25">
      <c r="B56" s="118">
        <f>C55</f>
        <v>0.54860973333333329</v>
      </c>
      <c r="C56" s="119">
        <f>B56+(45*H12)</f>
        <v>0.57985953333333329</v>
      </c>
      <c r="D56" s="120">
        <v>45</v>
      </c>
      <c r="E56" s="121">
        <v>6</v>
      </c>
      <c r="F56" s="138" t="s">
        <v>43</v>
      </c>
      <c r="G56" s="139"/>
      <c r="H56" s="139"/>
      <c r="I56" s="139"/>
      <c r="J56" s="139"/>
      <c r="K56" s="139"/>
      <c r="L56" s="140"/>
    </row>
    <row r="57" spans="1:14" ht="13.8" x14ac:dyDescent="0.25">
      <c r="B57" s="125"/>
      <c r="C57" s="126"/>
      <c r="D57" s="141"/>
      <c r="E57" s="121"/>
      <c r="F57" s="128" t="s">
        <v>44</v>
      </c>
      <c r="G57" s="129"/>
      <c r="H57" s="129"/>
      <c r="I57" s="129"/>
      <c r="J57" s="129"/>
      <c r="K57" s="129"/>
      <c r="L57" s="130"/>
    </row>
    <row r="58" spans="1:14" ht="13.8" x14ac:dyDescent="0.25">
      <c r="B58" s="142">
        <f>C56</f>
        <v>0.57985953333333329</v>
      </c>
      <c r="C58" s="143">
        <f>B58+(D58*H12)</f>
        <v>0.58680393333333325</v>
      </c>
      <c r="D58" s="133">
        <f>$I$26</f>
        <v>10</v>
      </c>
      <c r="E58" s="144"/>
      <c r="F58" s="135" t="s">
        <v>0</v>
      </c>
      <c r="G58" s="136"/>
      <c r="H58" s="136"/>
      <c r="I58" s="136"/>
      <c r="J58" s="136"/>
      <c r="K58" s="136"/>
      <c r="L58" s="137"/>
    </row>
    <row r="59" spans="1:14" ht="30" customHeight="1" x14ac:dyDescent="0.25">
      <c r="B59" s="118">
        <f>C58</f>
        <v>0.58680393333333325</v>
      </c>
      <c r="C59" s="119">
        <f>B59+(45*H12)</f>
        <v>0.61805373333333324</v>
      </c>
      <c r="D59" s="120">
        <v>45</v>
      </c>
      <c r="E59" s="121">
        <v>7</v>
      </c>
      <c r="F59" s="122" t="s">
        <v>45</v>
      </c>
      <c r="G59" s="123"/>
      <c r="H59" s="123"/>
      <c r="I59" s="123"/>
      <c r="J59" s="123"/>
      <c r="K59" s="123"/>
      <c r="L59" s="124"/>
    </row>
    <row r="60" spans="1:14" ht="14.4" thickBot="1" x14ac:dyDescent="0.3">
      <c r="B60" s="147"/>
      <c r="C60" s="148"/>
      <c r="D60" s="149"/>
      <c r="E60" s="150"/>
      <c r="F60" s="151" t="s">
        <v>49</v>
      </c>
      <c r="G60" s="152"/>
      <c r="H60" s="152"/>
      <c r="I60" s="152"/>
      <c r="J60" s="152"/>
      <c r="K60" s="152"/>
      <c r="L60" s="153"/>
    </row>
    <row r="61" spans="1:14" ht="13.8" x14ac:dyDescent="0.25">
      <c r="A61" s="10"/>
      <c r="B61" s="154"/>
      <c r="C61" s="154"/>
      <c r="D61" s="155"/>
      <c r="E61" s="155"/>
      <c r="F61" s="156"/>
      <c r="G61" s="156"/>
      <c r="H61" s="156"/>
      <c r="I61" s="156"/>
      <c r="J61" s="156"/>
      <c r="K61" s="156"/>
      <c r="L61" s="156"/>
      <c r="M61" s="10"/>
    </row>
    <row r="62" spans="1:14" ht="14.4" thickBot="1" x14ac:dyDescent="0.3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N62" s="7"/>
    </row>
    <row r="63" spans="1:14" ht="13.8" x14ac:dyDescent="0.25">
      <c r="B63" s="105" t="s">
        <v>2</v>
      </c>
      <c r="C63" s="106" t="s">
        <v>3</v>
      </c>
      <c r="D63" s="106" t="s">
        <v>4</v>
      </c>
      <c r="E63" s="106" t="s">
        <v>5</v>
      </c>
      <c r="F63" s="107" t="s">
        <v>25</v>
      </c>
      <c r="G63" s="157">
        <f>IF(I22&lt;&gt;0,G39+1,0)</f>
        <v>0</v>
      </c>
      <c r="H63" s="109"/>
      <c r="I63" s="109"/>
      <c r="J63" s="109"/>
      <c r="K63" s="109"/>
      <c r="L63" s="110"/>
    </row>
    <row r="64" spans="1:14" ht="13.8" x14ac:dyDescent="0.25">
      <c r="B64" s="158">
        <f>I23</f>
        <v>0.33333333333333331</v>
      </c>
      <c r="C64" s="119">
        <f>B64+(45*H12)</f>
        <v>0.36458313333333331</v>
      </c>
      <c r="D64" s="120">
        <v>45</v>
      </c>
      <c r="E64" s="121">
        <v>8</v>
      </c>
      <c r="F64" s="122" t="s">
        <v>28</v>
      </c>
      <c r="G64" s="123"/>
      <c r="H64" s="123"/>
      <c r="I64" s="123"/>
      <c r="J64" s="123"/>
      <c r="K64" s="123"/>
      <c r="L64" s="124"/>
    </row>
    <row r="65" spans="2:14" ht="12.75" customHeight="1" thickBot="1" x14ac:dyDescent="0.3">
      <c r="B65" s="159"/>
      <c r="C65" s="126"/>
      <c r="D65" s="141"/>
      <c r="E65" s="121"/>
      <c r="F65" s="151" t="s">
        <v>27</v>
      </c>
      <c r="G65" s="152"/>
      <c r="H65" s="152"/>
      <c r="I65" s="152"/>
      <c r="J65" s="152"/>
      <c r="K65" s="152"/>
      <c r="L65" s="153"/>
    </row>
    <row r="66" spans="2:14" ht="12.75" customHeight="1" x14ac:dyDescent="0.25">
      <c r="B66" s="160">
        <f>C64</f>
        <v>0.36458313333333331</v>
      </c>
      <c r="C66" s="143">
        <f>B66+(D66*H12)</f>
        <v>0.37152753333333333</v>
      </c>
      <c r="D66" s="133">
        <f>$I$26</f>
        <v>10</v>
      </c>
      <c r="E66" s="146"/>
      <c r="F66" s="135" t="s">
        <v>0</v>
      </c>
      <c r="G66" s="136"/>
      <c r="H66" s="136"/>
      <c r="I66" s="136"/>
      <c r="J66" s="136"/>
      <c r="K66" s="136"/>
      <c r="L66" s="137"/>
    </row>
    <row r="67" spans="2:14" ht="12.75" customHeight="1" x14ac:dyDescent="0.25">
      <c r="B67" s="161">
        <f>C66</f>
        <v>0.37152753333333333</v>
      </c>
      <c r="C67" s="162">
        <f>B67+(D67*H12)</f>
        <v>0.40277733333333332</v>
      </c>
      <c r="D67" s="163">
        <v>45</v>
      </c>
      <c r="E67" s="120">
        <v>9</v>
      </c>
      <c r="F67" s="164" t="s">
        <v>29</v>
      </c>
      <c r="G67" s="165"/>
      <c r="H67" s="165"/>
      <c r="I67" s="165"/>
      <c r="J67" s="165"/>
      <c r="K67" s="165"/>
      <c r="L67" s="166"/>
    </row>
    <row r="68" spans="2:14" ht="12.75" customHeight="1" x14ac:dyDescent="0.25">
      <c r="B68" s="167"/>
      <c r="C68" s="126"/>
      <c r="D68" s="168"/>
      <c r="E68" s="141"/>
      <c r="F68" s="169" t="s">
        <v>30</v>
      </c>
      <c r="G68" s="170"/>
      <c r="H68" s="170"/>
      <c r="I68" s="170"/>
      <c r="J68" s="170"/>
      <c r="K68" s="170"/>
      <c r="L68" s="171"/>
    </row>
    <row r="69" spans="2:14" ht="12.75" customHeight="1" x14ac:dyDescent="0.25">
      <c r="B69" s="142">
        <f>C67</f>
        <v>0.40277733333333332</v>
      </c>
      <c r="C69" s="143">
        <f>B69+(D69*H12)</f>
        <v>0.40972173333333334</v>
      </c>
      <c r="D69" s="133">
        <f>$I$26</f>
        <v>10</v>
      </c>
      <c r="E69" s="144"/>
      <c r="F69" s="135" t="s">
        <v>0</v>
      </c>
      <c r="G69" s="136"/>
      <c r="H69" s="136"/>
      <c r="I69" s="136"/>
      <c r="J69" s="136"/>
      <c r="K69" s="136"/>
      <c r="L69" s="137"/>
      <c r="N69" s="6"/>
    </row>
    <row r="70" spans="2:14" ht="12.75" customHeight="1" x14ac:dyDescent="0.25">
      <c r="B70" s="118">
        <f>C69</f>
        <v>0.40972173333333334</v>
      </c>
      <c r="C70" s="119">
        <f>B70+(45*$H$12)</f>
        <v>0.44097153333333333</v>
      </c>
      <c r="D70" s="120">
        <v>45</v>
      </c>
      <c r="E70" s="121">
        <v>10</v>
      </c>
      <c r="F70" s="164" t="s">
        <v>31</v>
      </c>
      <c r="G70" s="165"/>
      <c r="H70" s="165"/>
      <c r="I70" s="165"/>
      <c r="J70" s="165"/>
      <c r="K70" s="165"/>
      <c r="L70" s="166"/>
    </row>
    <row r="71" spans="2:14" ht="12.75" customHeight="1" x14ac:dyDescent="0.25">
      <c r="B71" s="125"/>
      <c r="C71" s="126"/>
      <c r="D71" s="141"/>
      <c r="E71" s="121"/>
      <c r="F71" s="169" t="s">
        <v>32</v>
      </c>
      <c r="G71" s="170"/>
      <c r="H71" s="170"/>
      <c r="I71" s="170"/>
      <c r="J71" s="170"/>
      <c r="K71" s="170"/>
      <c r="L71" s="171"/>
      <c r="N71" s="6"/>
    </row>
    <row r="72" spans="2:14" ht="12.75" customHeight="1" x14ac:dyDescent="0.25">
      <c r="B72" s="142">
        <f>C70</f>
        <v>0.44097153333333333</v>
      </c>
      <c r="C72" s="143">
        <f>B72+(D72*H12)</f>
        <v>0.44791593333333335</v>
      </c>
      <c r="D72" s="133">
        <f>$I$26</f>
        <v>10</v>
      </c>
      <c r="E72" s="144"/>
      <c r="F72" s="135" t="s">
        <v>0</v>
      </c>
      <c r="G72" s="136"/>
      <c r="H72" s="136"/>
      <c r="I72" s="136"/>
      <c r="J72" s="136"/>
      <c r="K72" s="136"/>
      <c r="L72" s="137"/>
      <c r="N72" s="6"/>
    </row>
    <row r="73" spans="2:14" ht="13.8" x14ac:dyDescent="0.25">
      <c r="B73" s="118">
        <f>C72</f>
        <v>0.44791593333333335</v>
      </c>
      <c r="C73" s="119">
        <f>B73+(45*H12)</f>
        <v>0.47916573333333334</v>
      </c>
      <c r="D73" s="120">
        <v>45</v>
      </c>
      <c r="E73" s="121">
        <v>11</v>
      </c>
      <c r="F73" s="172" t="s">
        <v>46</v>
      </c>
      <c r="G73" s="173"/>
      <c r="H73" s="173"/>
      <c r="I73" s="173"/>
      <c r="J73" s="173"/>
      <c r="K73" s="173"/>
      <c r="L73" s="174"/>
    </row>
    <row r="74" spans="2:14" ht="13.8" x14ac:dyDescent="0.25">
      <c r="B74" s="125"/>
      <c r="C74" s="126"/>
      <c r="D74" s="141"/>
      <c r="E74" s="121"/>
      <c r="F74" s="169" t="s">
        <v>34</v>
      </c>
      <c r="G74" s="170"/>
      <c r="H74" s="170"/>
      <c r="I74" s="170"/>
      <c r="J74" s="170"/>
      <c r="K74" s="170"/>
      <c r="L74" s="171"/>
    </row>
    <row r="75" spans="2:14" ht="13.8" x14ac:dyDescent="0.25">
      <c r="B75" s="131">
        <f>C73</f>
        <v>0.47916573333333334</v>
      </c>
      <c r="C75" s="145">
        <f>B75+(D75*H12)</f>
        <v>0.49999893333333334</v>
      </c>
      <c r="D75" s="133">
        <f>$I$25</f>
        <v>30</v>
      </c>
      <c r="E75" s="146"/>
      <c r="F75" s="135" t="s">
        <v>51</v>
      </c>
      <c r="G75" s="136"/>
      <c r="H75" s="136"/>
      <c r="I75" s="136"/>
      <c r="J75" s="136"/>
      <c r="K75" s="136"/>
      <c r="L75" s="137"/>
    </row>
    <row r="76" spans="2:14" ht="13.8" x14ac:dyDescent="0.25">
      <c r="B76" s="118">
        <f>C75</f>
        <v>0.49999893333333334</v>
      </c>
      <c r="C76" s="119">
        <f>B76+(45*H12)</f>
        <v>0.53124873333333333</v>
      </c>
      <c r="D76" s="120">
        <v>45</v>
      </c>
      <c r="E76" s="121">
        <v>12</v>
      </c>
      <c r="F76" s="175" t="s">
        <v>33</v>
      </c>
      <c r="G76" s="175"/>
      <c r="H76" s="175"/>
      <c r="I76" s="175"/>
      <c r="J76" s="175"/>
      <c r="K76" s="175"/>
      <c r="L76" s="176"/>
    </row>
    <row r="77" spans="2:14" ht="13.8" x14ac:dyDescent="0.25">
      <c r="B77" s="125"/>
      <c r="C77" s="126"/>
      <c r="D77" s="141"/>
      <c r="E77" s="121"/>
      <c r="F77" s="175" t="s">
        <v>50</v>
      </c>
      <c r="G77" s="175"/>
      <c r="H77" s="175"/>
      <c r="I77" s="175"/>
      <c r="J77" s="175"/>
      <c r="K77" s="175"/>
      <c r="L77" s="176"/>
    </row>
    <row r="78" spans="2:14" ht="13.8" x14ac:dyDescent="0.25">
      <c r="B78" s="142">
        <f>C76</f>
        <v>0.53124873333333333</v>
      </c>
      <c r="C78" s="143">
        <f>B78+(D78*H12)</f>
        <v>0.5381931333333333</v>
      </c>
      <c r="D78" s="133">
        <f>$I$26</f>
        <v>10</v>
      </c>
      <c r="E78" s="144"/>
      <c r="F78" s="135" t="s">
        <v>0</v>
      </c>
      <c r="G78" s="136"/>
      <c r="H78" s="136"/>
      <c r="I78" s="136"/>
      <c r="J78" s="136"/>
      <c r="K78" s="136"/>
      <c r="L78" s="137"/>
    </row>
    <row r="79" spans="2:14" ht="13.8" x14ac:dyDescent="0.25">
      <c r="B79" s="177">
        <f>C78</f>
        <v>0.5381931333333333</v>
      </c>
      <c r="C79" s="119">
        <f>B79+(D79*H$12)</f>
        <v>0.56597073333333325</v>
      </c>
      <c r="D79" s="120">
        <v>40</v>
      </c>
      <c r="E79" s="178"/>
      <c r="F79" s="179" t="s">
        <v>11</v>
      </c>
      <c r="G79" s="180" t="s">
        <v>23</v>
      </c>
      <c r="H79" s="181"/>
      <c r="I79" s="182" t="s">
        <v>21</v>
      </c>
      <c r="J79" s="183"/>
      <c r="K79" s="183"/>
      <c r="L79" s="184"/>
    </row>
    <row r="80" spans="2:14" ht="14.4" thickBot="1" x14ac:dyDescent="0.3">
      <c r="B80" s="185"/>
      <c r="C80" s="126"/>
      <c r="D80" s="141"/>
      <c r="E80" s="178"/>
      <c r="F80" s="186"/>
      <c r="G80" s="187"/>
      <c r="H80" s="188"/>
      <c r="I80" s="189"/>
      <c r="J80" s="190"/>
      <c r="K80" s="190"/>
      <c r="L80" s="191"/>
    </row>
    <row r="81" spans="2:15" ht="14.4" thickBot="1" x14ac:dyDescent="0.3">
      <c r="B81" s="192">
        <f>C79</f>
        <v>0.56597073333333325</v>
      </c>
      <c r="C81" s="193" t="s">
        <v>10</v>
      </c>
      <c r="D81" s="194"/>
      <c r="E81" s="195"/>
      <c r="F81" s="196" t="s">
        <v>48</v>
      </c>
      <c r="G81" s="197"/>
      <c r="H81" s="197"/>
      <c r="I81" s="197"/>
      <c r="J81" s="197"/>
      <c r="K81" s="197"/>
      <c r="L81" s="198"/>
    </row>
    <row r="83" spans="2:15" x14ac:dyDescent="0.25">
      <c r="O83" s="8"/>
    </row>
    <row r="84" spans="2:15" x14ac:dyDescent="0.25">
      <c r="O84" s="6"/>
    </row>
    <row r="91" spans="2:15" x14ac:dyDescent="0.25">
      <c r="N91" s="6"/>
    </row>
    <row r="92" spans="2:15" x14ac:dyDescent="0.25">
      <c r="N92" s="6"/>
    </row>
    <row r="94" spans="2:15" x14ac:dyDescent="0.25">
      <c r="N94" s="6"/>
    </row>
    <row r="95" spans="2:15" x14ac:dyDescent="0.25">
      <c r="N95" s="6"/>
    </row>
    <row r="96" spans="2:15" x14ac:dyDescent="0.25">
      <c r="N96" s="6"/>
    </row>
    <row r="97" spans="14:14" x14ac:dyDescent="0.25">
      <c r="N97" s="6"/>
    </row>
    <row r="98" spans="14:14" x14ac:dyDescent="0.25">
      <c r="N98" s="6"/>
    </row>
  </sheetData>
  <sheetProtection algorithmName="SHA-512" hashValue="E04VM7/ALP3/ofDwVKO2MpGjFWVqneFWbO4xTfAwq3/oshpDM4KR85ywz2CRPo+L7Yb+TKjI3A8SLyYAi1aR3w==" saltValue="YCLvXQ7rSsmZtks1l8JgHA==" spinCount="100000" sheet="1" objects="1" scenarios="1"/>
  <mergeCells count="109">
    <mergeCell ref="B22:H22"/>
    <mergeCell ref="B23:H23"/>
    <mergeCell ref="B41:B42"/>
    <mergeCell ref="B24:H24"/>
    <mergeCell ref="D41:D42"/>
    <mergeCell ref="D44:D45"/>
    <mergeCell ref="E41:E42"/>
    <mergeCell ref="E44:E45"/>
    <mergeCell ref="B26:H26"/>
    <mergeCell ref="B25:H25"/>
    <mergeCell ref="B36:F36"/>
    <mergeCell ref="B31:F31"/>
    <mergeCell ref="G28:J28"/>
    <mergeCell ref="G36:L36"/>
    <mergeCell ref="G33:J33"/>
    <mergeCell ref="G34:J34"/>
    <mergeCell ref="G35:J35"/>
    <mergeCell ref="K27:L27"/>
    <mergeCell ref="K29:L29"/>
    <mergeCell ref="K30:L35"/>
    <mergeCell ref="G27:J27"/>
    <mergeCell ref="G29:J29"/>
    <mergeCell ref="G30:J30"/>
    <mergeCell ref="G32:J32"/>
    <mergeCell ref="B59:B60"/>
    <mergeCell ref="C59:C60"/>
    <mergeCell ref="D56:D57"/>
    <mergeCell ref="D59:D60"/>
    <mergeCell ref="B50:B51"/>
    <mergeCell ref="F40:L40"/>
    <mergeCell ref="F41:L41"/>
    <mergeCell ref="F42:L42"/>
    <mergeCell ref="F44:L44"/>
    <mergeCell ref="C41:C42"/>
    <mergeCell ref="B44:B45"/>
    <mergeCell ref="C44:C45"/>
    <mergeCell ref="F50:L50"/>
    <mergeCell ref="F51:L51"/>
    <mergeCell ref="F52:L52"/>
    <mergeCell ref="F53:L53"/>
    <mergeCell ref="C50:C51"/>
    <mergeCell ref="B53:B54"/>
    <mergeCell ref="C53:C54"/>
    <mergeCell ref="B56:B57"/>
    <mergeCell ref="C56:C57"/>
    <mergeCell ref="F46:L46"/>
    <mergeCell ref="F45:L45"/>
    <mergeCell ref="F43:L43"/>
    <mergeCell ref="E76:E77"/>
    <mergeCell ref="F72:L72"/>
    <mergeCell ref="C73:C74"/>
    <mergeCell ref="F54:L54"/>
    <mergeCell ref="F56:L56"/>
    <mergeCell ref="F57:L57"/>
    <mergeCell ref="F60:L60"/>
    <mergeCell ref="F71:L71"/>
    <mergeCell ref="F69:L69"/>
    <mergeCell ref="F67:L67"/>
    <mergeCell ref="F68:L68"/>
    <mergeCell ref="E56:E57"/>
    <mergeCell ref="E59:E60"/>
    <mergeCell ref="E64:E65"/>
    <mergeCell ref="F79:F80"/>
    <mergeCell ref="F64:L64"/>
    <mergeCell ref="F73:L73"/>
    <mergeCell ref="F58:L58"/>
    <mergeCell ref="F59:L59"/>
    <mergeCell ref="B79:B80"/>
    <mergeCell ref="C79:C80"/>
    <mergeCell ref="D79:D80"/>
    <mergeCell ref="E79:E80"/>
    <mergeCell ref="G79:H80"/>
    <mergeCell ref="I80:L80"/>
    <mergeCell ref="B73:B74"/>
    <mergeCell ref="F74:L74"/>
    <mergeCell ref="F66:L66"/>
    <mergeCell ref="E70:E71"/>
    <mergeCell ref="F75:L75"/>
    <mergeCell ref="F78:L78"/>
    <mergeCell ref="B76:B77"/>
    <mergeCell ref="C76:C77"/>
    <mergeCell ref="D76:D77"/>
    <mergeCell ref="D73:D74"/>
    <mergeCell ref="E73:E74"/>
    <mergeCell ref="F70:L70"/>
    <mergeCell ref="G31:J31"/>
    <mergeCell ref="B70:B71"/>
    <mergeCell ref="C70:C71"/>
    <mergeCell ref="D70:D71"/>
    <mergeCell ref="F65:L65"/>
    <mergeCell ref="E47:E48"/>
    <mergeCell ref="E50:E51"/>
    <mergeCell ref="E53:E54"/>
    <mergeCell ref="D47:D48"/>
    <mergeCell ref="D50:D51"/>
    <mergeCell ref="D53:D54"/>
    <mergeCell ref="F49:L49"/>
    <mergeCell ref="F55:L55"/>
    <mergeCell ref="F48:L48"/>
    <mergeCell ref="E67:E68"/>
    <mergeCell ref="D67:D68"/>
    <mergeCell ref="C67:C68"/>
    <mergeCell ref="B67:B68"/>
    <mergeCell ref="B47:B48"/>
    <mergeCell ref="C47:C48"/>
    <mergeCell ref="F47:L47"/>
    <mergeCell ref="B64:B65"/>
    <mergeCell ref="C64:C65"/>
    <mergeCell ref="D64:D65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81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0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G25" sqref="G25"/>
    </sheetView>
  </sheetViews>
  <sheetFormatPr defaultColWidth="9.109375" defaultRowHeight="13.2" x14ac:dyDescent="0.25"/>
  <cols>
    <col min="1" max="1" width="31" style="13" customWidth="1"/>
    <col min="2" max="7" width="14.44140625" style="13" customWidth="1"/>
    <col min="8" max="8" width="5.6640625" style="13" customWidth="1"/>
    <col min="9" max="9" width="6" style="13" customWidth="1"/>
    <col min="10" max="16384" width="9.109375" style="13"/>
  </cols>
  <sheetData>
    <row r="1" spans="1:8" ht="15.6" x14ac:dyDescent="0.3">
      <c r="A1" s="11" t="s">
        <v>56</v>
      </c>
      <c r="B1" s="12"/>
      <c r="C1" s="12"/>
      <c r="D1" s="9" t="s">
        <v>47</v>
      </c>
      <c r="E1" s="12"/>
      <c r="F1" s="12"/>
    </row>
    <row r="2" spans="1:8" ht="15.6" x14ac:dyDescent="0.3">
      <c r="B2" s="14"/>
      <c r="C2" s="14"/>
      <c r="D2" s="14"/>
      <c r="E2" s="14"/>
      <c r="F2" s="14"/>
    </row>
    <row r="3" spans="1:8" ht="15.6" x14ac:dyDescent="0.25">
      <c r="A3" s="15" t="s">
        <v>57</v>
      </c>
      <c r="B3" s="16"/>
      <c r="C3" s="16"/>
      <c r="D3" s="16"/>
      <c r="E3" s="17"/>
      <c r="F3" s="18"/>
      <c r="G3" s="18"/>
      <c r="H3" s="18"/>
    </row>
    <row r="4" spans="1:8" ht="15.6" x14ac:dyDescent="0.3">
      <c r="A4" s="11" t="s">
        <v>58</v>
      </c>
      <c r="B4" s="19"/>
      <c r="C4" s="20"/>
      <c r="D4" s="21"/>
      <c r="E4" s="22"/>
      <c r="F4" s="23"/>
    </row>
    <row r="5" spans="1:8" ht="15.6" x14ac:dyDescent="0.3">
      <c r="A5" s="24"/>
      <c r="B5" s="19"/>
      <c r="C5" s="20"/>
      <c r="D5" s="21"/>
      <c r="E5" s="22"/>
      <c r="F5" s="23"/>
    </row>
    <row r="6" spans="1:8" ht="15.6" x14ac:dyDescent="0.3">
      <c r="A6" s="24" t="s">
        <v>59</v>
      </c>
      <c r="B6" s="19"/>
      <c r="C6" s="20"/>
      <c r="D6" s="21"/>
      <c r="E6" s="22"/>
      <c r="F6" s="23"/>
    </row>
    <row r="7" spans="1:8" ht="15.6" x14ac:dyDescent="0.3">
      <c r="B7" s="19"/>
      <c r="C7" s="20"/>
      <c r="D7" s="21"/>
      <c r="E7" s="22"/>
      <c r="F7" s="23"/>
    </row>
    <row r="8" spans="1:8" x14ac:dyDescent="0.25">
      <c r="A8" s="15" t="s">
        <v>60</v>
      </c>
      <c r="B8" s="25"/>
      <c r="C8" s="23"/>
      <c r="D8" s="23"/>
      <c r="E8" s="23"/>
      <c r="F8" s="23"/>
    </row>
    <row r="9" spans="1:8" x14ac:dyDescent="0.25">
      <c r="A9" s="26" t="s">
        <v>61</v>
      </c>
      <c r="B9" s="45">
        <f>Lektionsoversigt!G29</f>
        <v>0</v>
      </c>
      <c r="C9" s="45"/>
      <c r="D9" s="45"/>
      <c r="E9" s="45"/>
      <c r="F9" s="45"/>
      <c r="G9" s="45"/>
    </row>
    <row r="10" spans="1:8" x14ac:dyDescent="0.25">
      <c r="A10" s="42" t="s">
        <v>77</v>
      </c>
      <c r="B10" s="45">
        <f>Lektionsoversigt!G30</f>
        <v>0</v>
      </c>
      <c r="C10" s="45"/>
      <c r="D10" s="45"/>
      <c r="E10" s="45"/>
      <c r="F10" s="45"/>
      <c r="G10" s="45"/>
    </row>
    <row r="11" spans="1:8" x14ac:dyDescent="0.25">
      <c r="A11" s="26" t="s">
        <v>78</v>
      </c>
      <c r="B11" s="45">
        <f>Lektionsoversigt!G31</f>
        <v>0</v>
      </c>
      <c r="C11" s="45"/>
      <c r="D11" s="45"/>
      <c r="E11" s="45"/>
      <c r="F11" s="45"/>
      <c r="G11" s="45"/>
    </row>
    <row r="12" spans="1:8" x14ac:dyDescent="0.25">
      <c r="A12" s="42" t="s">
        <v>79</v>
      </c>
      <c r="B12" s="45">
        <f>Lektionsoversigt!G32</f>
        <v>0</v>
      </c>
      <c r="C12" s="45"/>
      <c r="D12" s="45"/>
      <c r="E12" s="45"/>
      <c r="F12" s="45"/>
      <c r="G12" s="45"/>
    </row>
    <row r="13" spans="1:8" x14ac:dyDescent="0.25">
      <c r="A13" s="26" t="s">
        <v>62</v>
      </c>
      <c r="B13" s="45">
        <f>Lektionsoversigt!G33</f>
        <v>0</v>
      </c>
      <c r="C13" s="45"/>
      <c r="D13" s="45"/>
      <c r="E13" s="45"/>
      <c r="F13" s="45"/>
      <c r="G13" s="45"/>
    </row>
    <row r="14" spans="1:8" x14ac:dyDescent="0.25">
      <c r="A14" s="26" t="s">
        <v>65</v>
      </c>
      <c r="B14" s="45">
        <f>Lektionsoversigt!G36</f>
        <v>0</v>
      </c>
      <c r="C14" s="45"/>
      <c r="D14" s="45"/>
      <c r="E14" s="45"/>
      <c r="F14" s="45"/>
      <c r="G14" s="45"/>
    </row>
    <row r="15" spans="1:8" x14ac:dyDescent="0.25">
      <c r="A15" s="43"/>
      <c r="B15" s="27"/>
      <c r="C15" s="27"/>
      <c r="D15" s="27"/>
      <c r="E15" s="27"/>
      <c r="F15" s="27"/>
      <c r="G15" s="27"/>
    </row>
    <row r="16" spans="1:8" x14ac:dyDescent="0.25">
      <c r="A16" s="15" t="s">
        <v>63</v>
      </c>
      <c r="B16" s="23"/>
      <c r="C16" s="23"/>
      <c r="D16" s="27"/>
      <c r="E16" s="23"/>
      <c r="F16" s="23"/>
    </row>
    <row r="17" spans="1:9" x14ac:dyDescent="0.25">
      <c r="A17" s="26" t="s">
        <v>80</v>
      </c>
      <c r="B17" s="45">
        <f>IF(Lektionsoversigt!G34&lt;&gt;0,Lektionsoversigt!G34,Lektionsoversigt!$G$30)</f>
        <v>0</v>
      </c>
      <c r="C17" s="45"/>
      <c r="D17" s="45"/>
      <c r="E17" s="45"/>
      <c r="F17" s="45"/>
      <c r="G17" s="45"/>
    </row>
    <row r="18" spans="1:9" ht="15" customHeight="1" x14ac:dyDescent="0.25">
      <c r="A18" s="26" t="s">
        <v>81</v>
      </c>
      <c r="B18" s="45">
        <f>IF(Lektionsoversigt!G35&lt;&gt;0,Lektionsoversigt!G35,Lektionsoversigt!$G$30)</f>
        <v>0</v>
      </c>
      <c r="C18" s="45"/>
      <c r="D18" s="45"/>
      <c r="E18" s="45"/>
      <c r="F18" s="45"/>
      <c r="G18" s="45"/>
    </row>
    <row r="19" spans="1:9" x14ac:dyDescent="0.25">
      <c r="B19" s="28"/>
      <c r="C19" s="23"/>
      <c r="D19" s="27"/>
      <c r="E19" s="23"/>
      <c r="F19" s="23"/>
    </row>
    <row r="20" spans="1:9" ht="12.75" customHeight="1" x14ac:dyDescent="0.25">
      <c r="A20" s="15" t="s">
        <v>66</v>
      </c>
      <c r="B20" s="25"/>
      <c r="C20" s="23"/>
      <c r="D20" s="23"/>
      <c r="E20" s="23"/>
      <c r="F20" s="23"/>
    </row>
    <row r="21" spans="1:9" x14ac:dyDescent="0.25">
      <c r="A21" s="46" t="s">
        <v>67</v>
      </c>
      <c r="B21" s="46"/>
      <c r="C21" s="46"/>
      <c r="D21" s="47">
        <f>Lektionsoversigt!G27</f>
        <v>0</v>
      </c>
      <c r="E21" s="48"/>
      <c r="F21" s="48"/>
      <c r="G21" s="49"/>
    </row>
    <row r="22" spans="1:9" x14ac:dyDescent="0.25">
      <c r="A22" s="46" t="s">
        <v>68</v>
      </c>
      <c r="B22" s="46"/>
      <c r="C22" s="46"/>
      <c r="D22" s="47">
        <f>Lektionsoversigt!G28</f>
        <v>0</v>
      </c>
      <c r="E22" s="48"/>
      <c r="F22" s="48"/>
      <c r="G22" s="49"/>
    </row>
    <row r="23" spans="1:9" x14ac:dyDescent="0.25">
      <c r="B23" s="23"/>
      <c r="C23" s="23"/>
      <c r="D23" s="29"/>
      <c r="E23" s="23"/>
      <c r="F23" s="23"/>
    </row>
    <row r="24" spans="1:9" x14ac:dyDescent="0.25">
      <c r="A24" s="15" t="s">
        <v>69</v>
      </c>
      <c r="B24" s="28"/>
      <c r="C24" s="23"/>
      <c r="D24" s="25"/>
      <c r="E24" s="23"/>
      <c r="F24" s="23"/>
    </row>
    <row r="25" spans="1:9" ht="13.5" customHeight="1" x14ac:dyDescent="0.25">
      <c r="A25" s="26" t="s">
        <v>70</v>
      </c>
      <c r="B25" s="44">
        <f>Lektionsoversigt!G39</f>
        <v>0</v>
      </c>
      <c r="C25" s="44"/>
      <c r="D25" s="44">
        <f>Lektionsoversigt!G63</f>
        <v>0</v>
      </c>
      <c r="E25" s="44"/>
      <c r="F25" s="30"/>
      <c r="G25" s="30"/>
      <c r="H25" s="30"/>
      <c r="I25" s="30"/>
    </row>
    <row r="26" spans="1:9" ht="13.5" customHeight="1" x14ac:dyDescent="0.25">
      <c r="A26" s="26" t="s">
        <v>71</v>
      </c>
      <c r="B26" s="31">
        <f>Lektionsoversigt!B40</f>
        <v>0.33333333333333331</v>
      </c>
      <c r="C26" s="31">
        <f>Lektionsoversigt!C59</f>
        <v>0.61805373333333324</v>
      </c>
      <c r="D26" s="31">
        <f>Lektionsoversigt!B64</f>
        <v>0.33333333333333331</v>
      </c>
      <c r="E26" s="31">
        <f>Lektionsoversigt!C76</f>
        <v>0.53124873333333333</v>
      </c>
      <c r="F26" s="32"/>
      <c r="G26" s="32"/>
      <c r="H26" s="33"/>
      <c r="I26" s="33"/>
    </row>
    <row r="27" spans="1:9" x14ac:dyDescent="0.25">
      <c r="B27" s="34"/>
    </row>
    <row r="28" spans="1:9" x14ac:dyDescent="0.25">
      <c r="A28" s="35" t="s">
        <v>72</v>
      </c>
      <c r="B28" s="36"/>
      <c r="C28" s="28"/>
      <c r="D28" s="28"/>
      <c r="E28" s="37"/>
      <c r="F28" s="23"/>
    </row>
    <row r="29" spans="1:9" x14ac:dyDescent="0.25">
      <c r="A29" s="26" t="s">
        <v>17</v>
      </c>
      <c r="B29" s="38">
        <f>Lektionsoversigt!G63</f>
        <v>0</v>
      </c>
      <c r="C29" s="39"/>
      <c r="D29" s="39"/>
      <c r="E29" s="39"/>
    </row>
    <row r="30" spans="1:9" x14ac:dyDescent="0.25">
      <c r="A30" s="26" t="s">
        <v>73</v>
      </c>
      <c r="B30" s="40">
        <f>Lektionsoversigt!B79</f>
        <v>0.5381931333333333</v>
      </c>
      <c r="C30" s="22"/>
      <c r="D30" s="22"/>
      <c r="E30" s="22"/>
    </row>
    <row r="31" spans="1:9" x14ac:dyDescent="0.25">
      <c r="A31" s="41" t="s">
        <v>74</v>
      </c>
      <c r="B31" s="40">
        <f>Lektionsoversigt!C79</f>
        <v>0.56597073333333325</v>
      </c>
      <c r="C31" s="22"/>
      <c r="D31" s="22"/>
      <c r="E31" s="22"/>
    </row>
  </sheetData>
  <sheetProtection algorithmName="SHA-512" hashValue="Ftl6KASRWUG2g28vvuZ08fE3BUDToygfCcZ7lMmAd2+DPwVBLhpf5Z0IN4bGJZ/j8HDoWEvWo7rl46oMTUjHEw==" saltValue="e/9pOE9oMwV4Ii/MD2TUAg==" spinCount="100000" sheet="1" objects="1" scenarios="1"/>
  <mergeCells count="14">
    <mergeCell ref="B25:C25"/>
    <mergeCell ref="D25:E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2017-07-07T04:55:49Z</cp:lastPrinted>
  <dcterms:created xsi:type="dcterms:W3CDTF">2003-12-18T09:10:24Z</dcterms:created>
  <dcterms:modified xsi:type="dcterms:W3CDTF">2017-07-07T04:56:31Z</dcterms:modified>
</cp:coreProperties>
</file>