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T:\MEDARBEJDERE\JG\ADR\ADR Skabeloner 2017\"/>
    </mc:Choice>
  </mc:AlternateContent>
  <bookViews>
    <workbookView xWindow="0" yWindow="0" windowWidth="23040" windowHeight="8832" tabRatio="802"/>
  </bookViews>
  <sheets>
    <sheet name="Lektionsoversigt" sheetId="1" r:id="rId1"/>
    <sheet name="Anmeldelse NY" sheetId="9" r:id="rId2"/>
  </sheets>
  <calcPr calcId="171027"/>
</workbook>
</file>

<file path=xl/calcChain.xml><?xml version="1.0" encoding="utf-8"?>
<calcChain xmlns="http://schemas.openxmlformats.org/spreadsheetml/2006/main">
  <c r="D22" i="9" l="1"/>
  <c r="D21" i="9"/>
  <c r="B18" i="9"/>
  <c r="B17" i="9"/>
  <c r="B14" i="9"/>
  <c r="B10" i="9"/>
  <c r="B11" i="9"/>
  <c r="B12" i="9"/>
  <c r="B13" i="9"/>
  <c r="B9" i="9"/>
  <c r="F26" i="9"/>
  <c r="D76" i="1"/>
  <c r="D73" i="1"/>
  <c r="D70" i="1"/>
  <c r="D99" i="1"/>
  <c r="D96" i="1"/>
  <c r="D93" i="1"/>
  <c r="D102" i="1" l="1"/>
  <c r="D90" i="1"/>
  <c r="D82" i="1"/>
  <c r="D79" i="1"/>
  <c r="D67" i="1"/>
  <c r="D59" i="1"/>
  <c r="D56" i="1"/>
  <c r="D50" i="1"/>
  <c r="D47" i="1"/>
  <c r="D44" i="1"/>
  <c r="G40" i="1"/>
  <c r="B41" i="1"/>
  <c r="B26" i="9" s="1"/>
  <c r="D41" i="1"/>
  <c r="D53" i="1"/>
  <c r="C88" i="1"/>
  <c r="B65" i="1"/>
  <c r="G13" i="1"/>
  <c r="C41" i="1" s="1"/>
  <c r="B42" i="1" s="1"/>
  <c r="C42" i="1" s="1"/>
  <c r="B44" i="1" s="1"/>
  <c r="F21" i="1"/>
  <c r="H21" i="1"/>
  <c r="I21" i="1"/>
  <c r="C65" i="1" l="1"/>
  <c r="D26" i="9"/>
  <c r="G64" i="1"/>
  <c r="B25" i="9"/>
  <c r="C44" i="1"/>
  <c r="B45" i="1" s="1"/>
  <c r="C45" i="1" s="1"/>
  <c r="B47" i="1" s="1"/>
  <c r="B67" i="1"/>
  <c r="C67" i="1" s="1"/>
  <c r="B90" i="1"/>
  <c r="C90" i="1" s="1"/>
  <c r="B91" i="1" s="1"/>
  <c r="C91" i="1" s="1"/>
  <c r="G87" i="1" l="1"/>
  <c r="D25" i="9"/>
  <c r="B68" i="1"/>
  <c r="C68" i="1" s="1"/>
  <c r="B70" i="1" s="1"/>
  <c r="C70" i="1" s="1"/>
  <c r="B71" i="1" s="1"/>
  <c r="C71" i="1" s="1"/>
  <c r="B73" i="1" s="1"/>
  <c r="B93" i="1"/>
  <c r="C93" i="1" s="1"/>
  <c r="B94" i="1" s="1"/>
  <c r="C94" i="1" s="1"/>
  <c r="B96" i="1" s="1"/>
  <c r="C96" i="1" s="1"/>
  <c r="B97" i="1" s="1"/>
  <c r="C97" i="1" s="1"/>
  <c r="B99" i="1" s="1"/>
  <c r="C99" i="1" s="1"/>
  <c r="B100" i="1" s="1"/>
  <c r="C100" i="1" s="1"/>
  <c r="C47" i="1"/>
  <c r="B48" i="1" s="1"/>
  <c r="C48" i="1" s="1"/>
  <c r="B102" i="1" l="1"/>
  <c r="C102" i="1" s="1"/>
  <c r="B103" i="1" s="1"/>
  <c r="B30" i="9" s="1"/>
  <c r="G26" i="9"/>
  <c r="C73" i="1"/>
  <c r="B74" i="1" s="1"/>
  <c r="C74" i="1" s="1"/>
  <c r="B76" i="1" s="1"/>
  <c r="C76" i="1" s="1"/>
  <c r="B77" i="1" s="1"/>
  <c r="C77" i="1" s="1"/>
  <c r="B79" i="1" s="1"/>
  <c r="C79" i="1" s="1"/>
  <c r="B80" i="1" s="1"/>
  <c r="C80" i="1" s="1"/>
  <c r="G21" i="1"/>
  <c r="F25" i="9"/>
  <c r="B29" i="9"/>
  <c r="B50" i="1"/>
  <c r="C50" i="1" s="1"/>
  <c r="B51" i="1" s="1"/>
  <c r="C51" i="1" s="1"/>
  <c r="B53" i="1" s="1"/>
  <c r="C53" i="1" s="1"/>
  <c r="B54" i="1" s="1"/>
  <c r="C54" i="1" s="1"/>
  <c r="C103" i="1"/>
  <c r="B105" i="1" l="1"/>
  <c r="B31" i="9"/>
  <c r="B82" i="1"/>
  <c r="C82" i="1" s="1"/>
  <c r="B83" i="1" s="1"/>
  <c r="C83" i="1" s="1"/>
  <c r="E26" i="9" s="1"/>
  <c r="B56" i="1"/>
  <c r="C56" i="1" s="1"/>
  <c r="B57" i="1" s="1"/>
  <c r="C57" i="1" s="1"/>
  <c r="B59" i="1" s="1"/>
  <c r="C59" i="1" s="1"/>
  <c r="B60" i="1" s="1"/>
  <c r="C60" i="1" s="1"/>
  <c r="C26" i="9" s="1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 xml:space="preserve">Særlig info:
Kunne være, hvis adgang til undervisning eller eksamen kræver særlige foranstaltninger eller lignende. (Eksempelvis: Ringe til portner, tlf. xx xx xx xx). Anmærkning overføres aut. til Anmeldelse/Bestillings-ark. </t>
        </r>
      </text>
    </comment>
  </commentList>
</comments>
</file>

<file path=xl/sharedStrings.xml><?xml version="1.0" encoding="utf-8"?>
<sst xmlns="http://schemas.openxmlformats.org/spreadsheetml/2006/main" count="121" uniqueCount="95">
  <si>
    <t>Pause</t>
  </si>
  <si>
    <t xml:space="preserve">Middag </t>
  </si>
  <si>
    <t>fra</t>
  </si>
  <si>
    <t>til</t>
  </si>
  <si>
    <t>min</t>
  </si>
  <si>
    <t>Dag 1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</si>
  <si>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</si>
  <si>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</si>
  <si>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</si>
  <si>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</si>
  <si>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</si>
  <si>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Hvorledes køretøjer reagerer under kørsel, herunder ladningens bevægelser</t>
  </si>
  <si>
    <t>-</t>
  </si>
  <si>
    <t>Eksamen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</si>
  <si>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</si>
  <si>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</si>
  <si>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</si>
  <si>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</si>
  <si>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</si>
  <si>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</si>
  <si>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Antal kursister:</t>
  </si>
  <si>
    <t>Lovgivning. Almindelige bestemmelser vedrørende transport af farligt gods.</t>
  </si>
  <si>
    <t xml:space="preserve">Hensigtsmæssige forebyggende sikkerhedsmæssige foranstaltninger i forhold hertil. </t>
  </si>
  <si>
    <t>Instruktør (eksamensvagt) - hvis anden:</t>
  </si>
  <si>
    <t>Dag 2</t>
  </si>
  <si>
    <t>Evaluering og afslutning.</t>
  </si>
  <si>
    <t>Transport ”under frimængden”</t>
  </si>
  <si>
    <t>Trafiksikkerhed - Tunnelsikkerhed, 1.-hjælp vedr. forbrændinger, ætsninger og forgiftninger</t>
  </si>
  <si>
    <t>Oplæg til praktisk øvelse</t>
  </si>
  <si>
    <t>Personligt værneudstyr</t>
  </si>
  <si>
    <t xml:space="preserve">Uheldsøvelse - generelle forholdsregler for chaufføren </t>
  </si>
  <si>
    <t>eventuelle særlige tiltag, brandslukning, førstehjælp</t>
  </si>
  <si>
    <t>Formål med- og betjening af- evt. teknisk udstyr på køretøjer. Eks. Køleanlæg etc.</t>
  </si>
  <si>
    <t>Dag 3</t>
  </si>
  <si>
    <t>(tt:mm)</t>
  </si>
  <si>
    <t>Introduktion til håndbog. Repetition af- ændringer i-  regler m.m.</t>
  </si>
  <si>
    <t xml:space="preserve">Andre transportformer - Multimodal transport. </t>
  </si>
  <si>
    <t>Stoffernes vigtigste faretyper og egenskaber, klassificering</t>
  </si>
  <si>
    <t xml:space="preserve">Emballagekrav. Afmærkning af kolli - faresedler og påskrifter. </t>
  </si>
  <si>
    <t>Transportdokumenter, skriftlige anvisninger, containerpakkeattester</t>
  </si>
  <si>
    <t>Kontrol af overensstemmelse mellem kolliafmærkning og transportdokumenter</t>
  </si>
  <si>
    <t>Transport under "Begrænsede mængder" og "Undtagne mængder"</t>
  </si>
  <si>
    <t>Regler for sammenlæsning. Regler for håndtering i forbindelse med af- og pålæsning</t>
  </si>
  <si>
    <t>Fareskilte og faresedler (køretøj, veksellad, container). Regler for afmærkning af køretøjer</t>
  </si>
  <si>
    <t>Regler for begrænsninger i transporteret mængde i visse klasser. Lastsikring (surring / stuvning)</t>
  </si>
  <si>
    <t>Uheldsøvelse - fortsat</t>
  </si>
  <si>
    <t>Pause og klargøring til eksamen</t>
  </si>
  <si>
    <t>repetition og opsamling på tanklektioner</t>
  </si>
  <si>
    <t>cfo@brs.dk</t>
  </si>
  <si>
    <t xml:space="preserve">Sikringsbestemmelser (kap. 1.10). Repetition og opsamling. </t>
  </si>
  <si>
    <t>Ansvar. Eget og andres. - Transport af farligt affald (herunder eksport/import) og miljøbeskyttelse.</t>
  </si>
  <si>
    <t>Repetition af særlige regler for Tank.</t>
  </si>
  <si>
    <t>Generel teoretisk viden om de forskellige og forskelligartede lastnings- og aflæsningssystemer</t>
  </si>
  <si>
    <t>Praktisk øvelse TANK</t>
  </si>
  <si>
    <t>Særlige risici og indsatsmuligheder vedr. uheld, ifm. tankvognstransporter af farligt gods</t>
  </si>
  <si>
    <t>Opsamling og evaluering af praktisk øvelse</t>
  </si>
  <si>
    <t>Skvulpeplader, rumopdeling m.v.</t>
  </si>
  <si>
    <t>Forholdsregler i forbindelse med statisk elektricitet</t>
  </si>
  <si>
    <t>Tunnelrestriktioner</t>
  </si>
  <si>
    <t>repetition grundkursus + specialiseringskursus tank</t>
  </si>
  <si>
    <t>Repetition grund + tank</t>
  </si>
  <si>
    <t>Kursusudbyders CVR-nr.</t>
  </si>
  <si>
    <t>Evt. særlig info til BRS:</t>
  </si>
  <si>
    <t>Instruktør(er): Teoretiske lektioner</t>
  </si>
  <si>
    <t>Instruktør(er): Praktiske lektioner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</si>
  <si>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</si>
  <si>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</si>
  <si>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</si>
  <si>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</si>
  <si>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</si>
  <si>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</si>
  <si>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</si>
  <si>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</si>
  <si>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</si>
  <si>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</si>
  <si>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</si>
  <si>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</si>
  <si>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</si>
  <si>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</si>
  <si>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</si>
  <si>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</si>
  <si>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</si>
  <si>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</si>
  <si>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</si>
  <si>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varighed af middagspause (anbefalet 30 minutter)</t>
  </si>
  <si>
    <t>varighed af pauser efter hver lektion (anbefalet 10 min)</t>
  </si>
  <si>
    <t>Adresse</t>
  </si>
  <si>
    <t>Postnr. og by</t>
  </si>
  <si>
    <t>CVR-nummer</t>
  </si>
  <si>
    <t>Undervsiningen afholdes, adresse:</t>
  </si>
  <si>
    <t>Eksamen afholdes (adr. hvis anden)</t>
  </si>
  <si>
    <r>
      <t xml:space="preserve">Velkomst og opstart. </t>
    </r>
    <r>
      <rPr>
        <b/>
        <sz val="11"/>
        <rFont val="Tahoma"/>
        <family val="2"/>
      </rPr>
      <t>NB! Emnerne herunder skal repeteres i forhold til tidl. udd.</t>
    </r>
  </si>
  <si>
    <r>
      <rPr>
        <b/>
        <sz val="11"/>
        <rFont val="Tahoma"/>
        <family val="2"/>
      </rPr>
      <t>Tank</t>
    </r>
    <r>
      <rPr>
        <sz val="11"/>
        <rFont val="Tahoma"/>
        <family val="2"/>
      </rPr>
      <t xml:space="preserve"> </t>
    </r>
  </si>
  <si>
    <r>
      <rPr>
        <b/>
        <sz val="11"/>
        <rFont val="Tahoma"/>
        <family val="2"/>
      </rPr>
      <t>Praktisk øvelse GRUND</t>
    </r>
    <r>
      <rPr>
        <sz val="11"/>
        <rFont val="Tahoma"/>
        <family val="2"/>
      </rPr>
      <t xml:space="preserve"> - Grundlæggende viden om brug af: Køretøjets udstyr/brandslukningsudstyr</t>
    </r>
  </si>
  <si>
    <t>godkendelsesattester, -mærkning, afmærkning med faresedler og orangefarvede skilte 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</si>
</sst>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7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58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6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8" fillId="0" borderId="0" xfId="1" applyAlignment="1" applyProtection="1"/>
    <xf numFmtId="0" fontId="1" fillId="0" borderId="0" xfId="2" applyFont="1" applyFill="1" applyBorder="1" applyAlignment="1" applyProtection="1">
      <alignment vertical="top" wrapText="1"/>
    </xf>
    <xf numFmtId="0" fontId="1" fillId="0" borderId="0" xfId="2" applyFont="1" applyFill="1" applyBorder="1" applyAlignment="1" applyProtection="1">
      <alignment wrapText="1"/>
    </xf>
    <xf numFmtId="0" fontId="10" fillId="0" borderId="0" xfId="2" applyFont="1"/>
    <xf numFmtId="0" fontId="5" fillId="0" borderId="0" xfId="2" applyFont="1" applyBorder="1" applyAlignment="1"/>
    <xf numFmtId="0" fontId="2" fillId="0" borderId="0" xfId="2"/>
    <xf numFmtId="0" fontId="7" fillId="0" borderId="0" xfId="2" applyFont="1" applyBorder="1" applyAlignment="1"/>
    <xf numFmtId="0" fontId="11" fillId="0" borderId="0" xfId="2" applyFont="1"/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/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/>
    </xf>
    <xf numFmtId="20" fontId="2" fillId="0" borderId="0" xfId="2" applyNumberFormat="1" applyBorder="1" applyAlignment="1">
      <alignment horizontal="center"/>
    </xf>
    <xf numFmtId="0" fontId="2" fillId="0" borderId="0" xfId="2" applyBorder="1"/>
    <xf numFmtId="0" fontId="13" fillId="0" borderId="0" xfId="2" applyFont="1"/>
    <xf numFmtId="0" fontId="3" fillId="0" borderId="0" xfId="2" applyFont="1" applyBorder="1"/>
    <xf numFmtId="0" fontId="10" fillId="0" borderId="1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2" fillId="0" borderId="0" xfId="2" applyFont="1" applyBorder="1"/>
    <xf numFmtId="49" fontId="3" fillId="0" borderId="0" xfId="2" applyNumberFormat="1" applyFont="1" applyBorder="1"/>
    <xf numFmtId="165" fontId="2" fillId="0" borderId="0" xfId="2" applyNumberFormat="1" applyBorder="1" applyAlignment="1"/>
    <xf numFmtId="20" fontId="2" fillId="0" borderId="1" xfId="2" applyNumberFormat="1" applyFont="1" applyBorder="1" applyAlignment="1">
      <alignment horizontal="center"/>
    </xf>
    <xf numFmtId="20" fontId="2" fillId="0" borderId="0" xfId="2" applyNumberFormat="1" applyBorder="1"/>
    <xf numFmtId="0" fontId="2" fillId="0" borderId="0" xfId="2" applyFont="1"/>
    <xf numFmtId="0" fontId="11" fillId="0" borderId="1" xfId="2" applyFont="1" applyBorder="1"/>
    <xf numFmtId="0" fontId="2" fillId="0" borderId="1" xfId="2" applyFont="1" applyBorder="1"/>
    <xf numFmtId="0" fontId="2" fillId="0" borderId="0" xfId="2" applyFont="1" applyFill="1" applyBorder="1"/>
    <xf numFmtId="165" fontId="2" fillId="0" borderId="1" xfId="2" applyNumberFormat="1" applyBorder="1" applyAlignment="1">
      <alignment horizontal="center"/>
    </xf>
    <xf numFmtId="165" fontId="2" fillId="0" borderId="0" xfId="2" applyNumberFormat="1" applyBorder="1" applyAlignment="1">
      <alignment horizontal="center"/>
    </xf>
    <xf numFmtId="20" fontId="2" fillId="0" borderId="1" xfId="2" applyNumberFormat="1" applyBorder="1" applyAlignment="1">
      <alignment horizontal="center"/>
    </xf>
    <xf numFmtId="0" fontId="10" fillId="0" borderId="1" xfId="2" applyFont="1" applyBorder="1" applyAlignment="1">
      <alignment horizontal="left" vertical="top" wrapText="1"/>
    </xf>
    <xf numFmtId="0" fontId="10" fillId="0" borderId="5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Protection="1"/>
    <xf numFmtId="0" fontId="15" fillId="3" borderId="7" xfId="0" applyFont="1" applyFill="1" applyBorder="1" applyProtection="1"/>
    <xf numFmtId="0" fontId="15" fillId="3" borderId="8" xfId="0" applyFont="1" applyFill="1" applyBorder="1" applyProtection="1"/>
    <xf numFmtId="20" fontId="16" fillId="2" borderId="3" xfId="0" applyNumberFormat="1" applyFont="1" applyFill="1" applyBorder="1" applyAlignment="1" applyProtection="1">
      <alignment horizontal="center"/>
      <protection locked="0"/>
    </xf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0" fontId="15" fillId="3" borderId="11" xfId="0" applyFont="1" applyFill="1" applyBorder="1" applyProtection="1"/>
    <xf numFmtId="0" fontId="16" fillId="2" borderId="2" xfId="0" applyNumberFormat="1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Protection="1"/>
    <xf numFmtId="0" fontId="15" fillId="3" borderId="21" xfId="0" applyFont="1" applyFill="1" applyBorder="1" applyProtection="1"/>
    <xf numFmtId="0" fontId="15" fillId="3" borderId="22" xfId="0" applyFont="1" applyFill="1" applyBorder="1" applyProtection="1"/>
    <xf numFmtId="0" fontId="15" fillId="3" borderId="36" xfId="2" applyFont="1" applyFill="1" applyBorder="1" applyAlignment="1" applyProtection="1">
      <alignment horizontal="left"/>
    </xf>
    <xf numFmtId="0" fontId="16" fillId="3" borderId="13" xfId="2" applyFont="1" applyFill="1" applyBorder="1" applyAlignment="1" applyProtection="1">
      <alignment horizontal="left"/>
    </xf>
    <xf numFmtId="0" fontId="16" fillId="3" borderId="13" xfId="2" applyFont="1" applyFill="1" applyBorder="1" applyAlignment="1" applyProtection="1">
      <alignment horizontal="center"/>
    </xf>
    <xf numFmtId="0" fontId="15" fillId="3" borderId="9" xfId="2" applyFont="1" applyFill="1" applyBorder="1" applyAlignment="1" applyProtection="1">
      <alignment horizontal="left"/>
    </xf>
    <xf numFmtId="0" fontId="16" fillId="3" borderId="10" xfId="2" applyFont="1" applyFill="1" applyBorder="1" applyAlignment="1" applyProtection="1">
      <alignment horizontal="left"/>
    </xf>
    <xf numFmtId="0" fontId="16" fillId="3" borderId="10" xfId="2" applyFont="1" applyFill="1" applyBorder="1" applyAlignment="1" applyProtection="1">
      <alignment horizontal="center"/>
    </xf>
    <xf numFmtId="0" fontId="15" fillId="3" borderId="43" xfId="0" applyFont="1" applyFill="1" applyBorder="1" applyAlignment="1" applyProtection="1">
      <alignment horizontal="left"/>
    </xf>
    <xf numFmtId="0" fontId="16" fillId="3" borderId="40" xfId="0" applyFont="1" applyFill="1" applyBorder="1" applyAlignment="1" applyProtection="1">
      <alignment horizontal="left"/>
    </xf>
    <xf numFmtId="0" fontId="16" fillId="3" borderId="40" xfId="0" applyFont="1" applyFill="1" applyBorder="1" applyAlignment="1" applyProtection="1">
      <alignment horizontal="center"/>
    </xf>
    <xf numFmtId="0" fontId="16" fillId="2" borderId="55" xfId="0" applyFont="1" applyFill="1" applyBorder="1" applyAlignment="1" applyProtection="1">
      <alignment horizontal="center"/>
      <protection locked="0"/>
    </xf>
    <xf numFmtId="0" fontId="15" fillId="3" borderId="40" xfId="0" applyFont="1" applyFill="1" applyBorder="1" applyAlignment="1" applyProtection="1">
      <alignment horizontal="left"/>
    </xf>
    <xf numFmtId="0" fontId="15" fillId="3" borderId="40" xfId="0" applyFont="1" applyFill="1" applyBorder="1" applyProtection="1"/>
    <xf numFmtId="0" fontId="15" fillId="3" borderId="41" xfId="0" applyFont="1" applyFill="1" applyBorder="1" applyProtection="1"/>
    <xf numFmtId="0" fontId="15" fillId="0" borderId="0" xfId="0" applyFont="1" applyProtection="1"/>
    <xf numFmtId="0" fontId="15" fillId="0" borderId="15" xfId="0" applyFont="1" applyBorder="1" applyProtection="1"/>
    <xf numFmtId="0" fontId="15" fillId="0" borderId="16" xfId="0" applyFont="1" applyBorder="1" applyProtection="1"/>
    <xf numFmtId="0" fontId="16" fillId="0" borderId="35" xfId="0" applyFont="1" applyBorder="1" applyProtection="1"/>
    <xf numFmtId="164" fontId="16" fillId="0" borderId="4" xfId="0" applyNumberFormat="1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/>
    <xf numFmtId="0" fontId="15" fillId="4" borderId="3" xfId="0" applyFont="1" applyFill="1" applyBorder="1" applyAlignment="1" applyProtection="1"/>
    <xf numFmtId="20" fontId="15" fillId="0" borderId="17" xfId="0" applyNumberFormat="1" applyFont="1" applyBorder="1" applyProtection="1"/>
    <xf numFmtId="20" fontId="15" fillId="0" borderId="18" xfId="0" applyNumberFormat="1" applyFont="1" applyBorder="1" applyProtection="1"/>
    <xf numFmtId="0" fontId="15" fillId="0" borderId="18" xfId="0" applyFont="1" applyBorder="1" applyAlignment="1" applyProtection="1">
      <alignment horizontal="center"/>
    </xf>
    <xf numFmtId="0" fontId="15" fillId="0" borderId="19" xfId="0" applyFont="1" applyBorder="1" applyProtection="1"/>
    <xf numFmtId="20" fontId="15" fillId="0" borderId="39" xfId="0" applyNumberFormat="1" applyFont="1" applyBorder="1" applyAlignment="1" applyProtection="1">
      <alignment horizontal="center" vertical="center"/>
    </xf>
    <xf numFmtId="20" fontId="15" fillId="0" borderId="24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 vertical="center"/>
    </xf>
    <xf numFmtId="20" fontId="15" fillId="0" borderId="20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20" fontId="15" fillId="0" borderId="46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20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16" fillId="0" borderId="19" xfId="0" applyFont="1" applyBorder="1" applyProtection="1"/>
    <xf numFmtId="164" fontId="16" fillId="2" borderId="56" xfId="0" applyNumberFormat="1" applyFont="1" applyFill="1" applyBorder="1" applyAlignment="1" applyProtection="1">
      <alignment horizontal="center"/>
    </xf>
    <xf numFmtId="0" fontId="15" fillId="4" borderId="49" xfId="0" applyFont="1" applyFill="1" applyBorder="1" applyAlignment="1" applyProtection="1"/>
    <xf numFmtId="0" fontId="15" fillId="4" borderId="8" xfId="0" applyFont="1" applyFill="1" applyBorder="1" applyAlignment="1" applyProtection="1"/>
    <xf numFmtId="0" fontId="15" fillId="0" borderId="0" xfId="2" applyFont="1" applyBorder="1" applyProtection="1"/>
    <xf numFmtId="0" fontId="15" fillId="0" borderId="23" xfId="2" applyFont="1" applyBorder="1" applyProtection="1"/>
    <xf numFmtId="20" fontId="15" fillId="0" borderId="39" xfId="0" applyNumberFormat="1" applyFont="1" applyFill="1" applyBorder="1" applyAlignment="1" applyProtection="1">
      <alignment horizontal="center" vertical="center"/>
      <protection locked="0"/>
    </xf>
    <xf numFmtId="0" fontId="15" fillId="7" borderId="24" xfId="0" applyFont="1" applyFill="1" applyBorder="1" applyAlignment="1" applyProtection="1">
      <alignment vertical="top"/>
    </xf>
    <xf numFmtId="0" fontId="16" fillId="6" borderId="34" xfId="2" applyFont="1" applyFill="1" applyBorder="1" applyAlignment="1" applyProtection="1">
      <alignment horizontal="left" vertical="top"/>
    </xf>
    <xf numFmtId="0" fontId="15" fillId="6" borderId="21" xfId="2" applyFont="1" applyFill="1" applyBorder="1" applyAlignment="1" applyProtection="1">
      <alignment horizontal="left" vertical="top"/>
    </xf>
    <xf numFmtId="0" fontId="15" fillId="6" borderId="22" xfId="2" applyFont="1" applyFill="1" applyBorder="1" applyAlignment="1" applyProtection="1">
      <alignment horizontal="left" vertical="top"/>
    </xf>
    <xf numFmtId="0" fontId="15" fillId="6" borderId="33" xfId="2" applyFont="1" applyFill="1" applyBorder="1" applyAlignment="1" applyProtection="1">
      <alignment horizontal="left" vertical="top"/>
    </xf>
    <xf numFmtId="0" fontId="15" fillId="6" borderId="40" xfId="2" applyFont="1" applyFill="1" applyBorder="1" applyAlignment="1" applyProtection="1">
      <alignment horizontal="left" vertical="top"/>
    </xf>
    <xf numFmtId="0" fontId="15" fillId="6" borderId="41" xfId="2" applyFont="1" applyFill="1" applyBorder="1" applyAlignment="1" applyProtection="1">
      <alignment horizontal="left" vertical="top"/>
    </xf>
    <xf numFmtId="0" fontId="16" fillId="0" borderId="0" xfId="0" applyFont="1" applyFill="1" applyProtection="1"/>
    <xf numFmtId="0" fontId="15" fillId="0" borderId="0" xfId="0" applyFont="1" applyFill="1" applyProtection="1"/>
    <xf numFmtId="164" fontId="16" fillId="2" borderId="5" xfId="0" applyNumberFormat="1" applyFont="1" applyFill="1" applyBorder="1" applyAlignment="1" applyProtection="1">
      <alignment horizontal="center"/>
      <protection locked="0"/>
    </xf>
    <xf numFmtId="0" fontId="15" fillId="0" borderId="34" xfId="2" applyFont="1" applyFill="1" applyBorder="1" applyAlignment="1" applyProtection="1">
      <alignment vertical="top"/>
    </xf>
    <xf numFmtId="0" fontId="15" fillId="0" borderId="21" xfId="2" applyFont="1" applyFill="1" applyBorder="1" applyAlignment="1" applyProtection="1">
      <alignment vertical="top"/>
    </xf>
    <xf numFmtId="0" fontId="15" fillId="0" borderId="22" xfId="2" applyFont="1" applyFill="1" applyBorder="1" applyAlignment="1" applyProtection="1">
      <alignment vertical="top"/>
    </xf>
    <xf numFmtId="0" fontId="15" fillId="0" borderId="25" xfId="2" applyFont="1" applyFill="1" applyBorder="1" applyAlignment="1" applyProtection="1">
      <alignment vertical="top"/>
    </xf>
    <xf numFmtId="0" fontId="15" fillId="0" borderId="13" xfId="2" applyFont="1" applyFill="1" applyBorder="1" applyAlignment="1" applyProtection="1">
      <alignment vertical="top"/>
    </xf>
    <xf numFmtId="0" fontId="15" fillId="0" borderId="14" xfId="2" applyFont="1" applyFill="1" applyBorder="1" applyAlignment="1" applyProtection="1">
      <alignment vertical="top"/>
    </xf>
    <xf numFmtId="20" fontId="15" fillId="0" borderId="39" xfId="0" applyNumberFormat="1" applyFont="1" applyFill="1" applyBorder="1" applyAlignment="1" applyProtection="1">
      <alignment horizontal="center" vertical="center"/>
    </xf>
    <xf numFmtId="0" fontId="15" fillId="3" borderId="13" xfId="0" applyFont="1" applyFill="1" applyBorder="1" applyProtection="1"/>
    <xf numFmtId="0" fontId="15" fillId="3" borderId="13" xfId="0" applyFont="1" applyFill="1" applyBorder="1" applyAlignment="1" applyProtection="1">
      <alignment horizontal="left" vertical="top"/>
    </xf>
    <xf numFmtId="0" fontId="15" fillId="3" borderId="14" xfId="0" applyFont="1" applyFill="1" applyBorder="1" applyAlignment="1" applyProtection="1">
      <alignment horizontal="left" vertical="top"/>
    </xf>
    <xf numFmtId="0" fontId="15" fillId="7" borderId="35" xfId="0" applyFont="1" applyFill="1" applyBorder="1" applyAlignment="1" applyProtection="1">
      <alignment vertical="top"/>
    </xf>
    <xf numFmtId="0" fontId="15" fillId="0" borderId="7" xfId="0" applyFont="1" applyBorder="1" applyAlignment="1" applyProtection="1">
      <alignment vertical="top"/>
    </xf>
    <xf numFmtId="0" fontId="15" fillId="0" borderId="3" xfId="0" applyFont="1" applyBorder="1" applyAlignment="1" applyProtection="1">
      <alignment vertical="top"/>
    </xf>
    <xf numFmtId="0" fontId="15" fillId="0" borderId="25" xfId="0" applyFont="1" applyBorder="1" applyAlignment="1" applyProtection="1">
      <alignment vertical="top"/>
    </xf>
    <xf numFmtId="0" fontId="15" fillId="0" borderId="13" xfId="0" applyFont="1" applyBorder="1" applyAlignment="1" applyProtection="1">
      <alignment vertical="top"/>
    </xf>
    <xf numFmtId="0" fontId="15" fillId="0" borderId="14" xfId="0" applyFont="1" applyBorder="1" applyAlignment="1" applyProtection="1">
      <alignment vertical="top"/>
    </xf>
    <xf numFmtId="20" fontId="15" fillId="0" borderId="20" xfId="0" applyNumberFormat="1" applyFont="1" applyFill="1" applyBorder="1" applyAlignment="1" applyProtection="1">
      <alignment horizontal="center" vertical="center"/>
    </xf>
    <xf numFmtId="0" fontId="15" fillId="0" borderId="34" xfId="2" applyFont="1" applyBorder="1" applyAlignment="1" applyProtection="1">
      <alignment horizontal="left" vertical="top"/>
    </xf>
    <xf numFmtId="0" fontId="15" fillId="0" borderId="21" xfId="2" applyFont="1" applyFill="1" applyBorder="1" applyAlignment="1" applyProtection="1">
      <alignment horizontal="left" vertical="top"/>
    </xf>
    <xf numFmtId="0" fontId="15" fillId="0" borderId="22" xfId="2" applyFont="1" applyFill="1" applyBorder="1" applyAlignment="1" applyProtection="1">
      <alignment horizontal="left" vertical="top"/>
    </xf>
    <xf numFmtId="0" fontId="15" fillId="0" borderId="25" xfId="2" applyFont="1" applyBorder="1" applyAlignment="1" applyProtection="1">
      <alignment horizontal="left" vertical="top"/>
    </xf>
    <xf numFmtId="0" fontId="15" fillId="0" borderId="13" xfId="2" applyFont="1" applyFill="1" applyBorder="1" applyAlignment="1" applyProtection="1">
      <alignment horizontal="left" vertical="top"/>
    </xf>
    <xf numFmtId="0" fontId="15" fillId="0" borderId="14" xfId="2" applyFont="1" applyFill="1" applyBorder="1" applyAlignment="1" applyProtection="1">
      <alignment horizontal="left" vertical="top"/>
    </xf>
    <xf numFmtId="20" fontId="15" fillId="0" borderId="27" xfId="0" applyNumberFormat="1" applyFont="1" applyBorder="1" applyAlignment="1" applyProtection="1">
      <alignment horizontal="center" vertical="center"/>
    </xf>
    <xf numFmtId="20" fontId="15" fillId="0" borderId="26" xfId="0" applyNumberFormat="1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vertical="top"/>
    </xf>
    <xf numFmtId="0" fontId="15" fillId="0" borderId="21" xfId="0" applyFont="1" applyBorder="1" applyAlignment="1" applyProtection="1">
      <alignment vertical="top"/>
    </xf>
    <xf numFmtId="0" fontId="15" fillId="0" borderId="22" xfId="0" applyFont="1" applyBorder="1" applyAlignment="1" applyProtection="1">
      <alignment vertical="top"/>
    </xf>
    <xf numFmtId="0" fontId="15" fillId="4" borderId="36" xfId="0" applyFont="1" applyFill="1" applyBorder="1" applyAlignment="1" applyProtection="1">
      <alignment horizontal="left" vertical="top"/>
    </xf>
    <xf numFmtId="0" fontId="15" fillId="4" borderId="13" xfId="0" applyFont="1" applyFill="1" applyBorder="1" applyAlignment="1" applyProtection="1">
      <alignment horizontal="left" vertical="top"/>
    </xf>
    <xf numFmtId="0" fontId="15" fillId="4" borderId="14" xfId="0" applyFont="1" applyFill="1" applyBorder="1" applyAlignment="1" applyProtection="1">
      <alignment horizontal="left" vertical="top"/>
    </xf>
    <xf numFmtId="20" fontId="15" fillId="0" borderId="47" xfId="0" applyNumberFormat="1" applyFont="1" applyBorder="1" applyAlignment="1" applyProtection="1">
      <alignment horizontal="center" vertical="center"/>
    </xf>
    <xf numFmtId="20" fontId="15" fillId="0" borderId="48" xfId="0" applyNumberFormat="1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/>
    </xf>
    <xf numFmtId="0" fontId="15" fillId="0" borderId="48" xfId="0" applyFont="1" applyBorder="1" applyProtection="1"/>
    <xf numFmtId="0" fontId="15" fillId="0" borderId="33" xfId="0" applyFont="1" applyFill="1" applyBorder="1" applyAlignment="1" applyProtection="1">
      <alignment horizontal="left"/>
    </xf>
    <xf numFmtId="0" fontId="15" fillId="0" borderId="40" xfId="0" applyFont="1" applyFill="1" applyBorder="1" applyAlignment="1" applyProtection="1">
      <alignment horizontal="left"/>
    </xf>
    <xf numFmtId="0" fontId="15" fillId="0" borderId="41" xfId="0" applyFont="1" applyFill="1" applyBorder="1" applyAlignment="1" applyProtection="1">
      <alignment horizontal="left"/>
    </xf>
    <xf numFmtId="0" fontId="15" fillId="0" borderId="42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7" borderId="42" xfId="0" applyFont="1" applyFill="1" applyBorder="1" applyAlignment="1" applyProtection="1">
      <alignment horizontal="center" vertical="center"/>
    </xf>
    <xf numFmtId="0" fontId="15" fillId="7" borderId="26" xfId="0" applyFont="1" applyFill="1" applyBorder="1" applyAlignment="1" applyProtection="1">
      <alignment horizontal="center" vertical="center"/>
    </xf>
    <xf numFmtId="20" fontId="15" fillId="0" borderId="38" xfId="0" applyNumberFormat="1" applyFont="1" applyBorder="1" applyAlignment="1" applyProtection="1">
      <alignment horizontal="center" vertical="center"/>
    </xf>
    <xf numFmtId="20" fontId="15" fillId="0" borderId="27" xfId="0" applyNumberFormat="1" applyFont="1" applyBorder="1" applyAlignment="1" applyProtection="1">
      <alignment horizontal="center" vertical="center"/>
    </xf>
    <xf numFmtId="20" fontId="15" fillId="0" borderId="42" xfId="0" applyNumberFormat="1" applyFont="1" applyBorder="1" applyAlignment="1" applyProtection="1">
      <alignment horizontal="center" vertical="center"/>
    </xf>
    <xf numFmtId="20" fontId="15" fillId="0" borderId="26" xfId="0" applyNumberFormat="1" applyFont="1" applyBorder="1" applyAlignment="1" applyProtection="1">
      <alignment horizontal="center" vertical="center"/>
    </xf>
    <xf numFmtId="0" fontId="15" fillId="0" borderId="34" xfId="2" applyFont="1" applyBorder="1" applyAlignment="1" applyProtection="1">
      <alignment horizontal="left" vertical="top" wrapText="1"/>
    </xf>
    <xf numFmtId="0" fontId="15" fillId="0" borderId="21" xfId="2" applyFont="1" applyBorder="1" applyAlignment="1" applyProtection="1">
      <alignment horizontal="left" vertical="top" wrapText="1"/>
    </xf>
    <xf numFmtId="0" fontId="15" fillId="0" borderId="22" xfId="2" applyFont="1" applyBorder="1" applyAlignment="1" applyProtection="1">
      <alignment horizontal="left" vertical="top" wrapText="1"/>
    </xf>
    <xf numFmtId="0" fontId="15" fillId="0" borderId="24" xfId="2" applyFont="1" applyBorder="1" applyAlignment="1" applyProtection="1">
      <alignment horizontal="left" vertical="top" wrapText="1"/>
    </xf>
    <xf numFmtId="0" fontId="15" fillId="0" borderId="0" xfId="2" applyFont="1" applyBorder="1" applyAlignment="1" applyProtection="1">
      <alignment horizontal="left" vertical="top" wrapText="1"/>
    </xf>
    <xf numFmtId="0" fontId="15" fillId="0" borderId="23" xfId="2" applyFont="1" applyBorder="1" applyAlignment="1" applyProtection="1">
      <alignment horizontal="left" vertical="top" wrapText="1"/>
    </xf>
    <xf numFmtId="0" fontId="15" fillId="5" borderId="50" xfId="2" applyFont="1" applyFill="1" applyBorder="1" applyAlignment="1" applyProtection="1">
      <alignment horizontal="left" wrapText="1"/>
    </xf>
    <xf numFmtId="0" fontId="15" fillId="5" borderId="10" xfId="2" applyFont="1" applyFill="1" applyBorder="1" applyAlignment="1" applyProtection="1">
      <alignment horizontal="left" wrapText="1"/>
    </xf>
    <xf numFmtId="0" fontId="15" fillId="5" borderId="11" xfId="2" applyFont="1" applyFill="1" applyBorder="1" applyAlignment="1" applyProtection="1">
      <alignment horizontal="left" wrapText="1"/>
    </xf>
    <xf numFmtId="0" fontId="15" fillId="6" borderId="25" xfId="2" applyFont="1" applyFill="1" applyBorder="1" applyAlignment="1" applyProtection="1">
      <alignment horizontal="left" vertical="top" wrapText="1"/>
    </xf>
    <xf numFmtId="0" fontId="15" fillId="6" borderId="13" xfId="2" applyFont="1" applyFill="1" applyBorder="1" applyAlignment="1" applyProtection="1">
      <alignment horizontal="left" vertical="top" wrapText="1"/>
    </xf>
    <xf numFmtId="0" fontId="15" fillId="6" borderId="14" xfId="2" applyFont="1" applyFill="1" applyBorder="1" applyAlignment="1" applyProtection="1">
      <alignment horizontal="left" vertical="top" wrapText="1"/>
    </xf>
    <xf numFmtId="0" fontId="15" fillId="6" borderId="24" xfId="2" applyFont="1" applyFill="1" applyBorder="1" applyAlignment="1" applyProtection="1">
      <alignment horizontal="left" vertical="top" wrapText="1"/>
    </xf>
    <xf numFmtId="0" fontId="15" fillId="6" borderId="0" xfId="2" applyFont="1" applyFill="1" applyBorder="1" applyAlignment="1" applyProtection="1">
      <alignment horizontal="left" vertical="top" wrapText="1"/>
    </xf>
    <xf numFmtId="0" fontId="15" fillId="6" borderId="23" xfId="2" applyFont="1" applyFill="1" applyBorder="1" applyAlignment="1" applyProtection="1">
      <alignment horizontal="left" vertical="top" wrapText="1"/>
    </xf>
    <xf numFmtId="20" fontId="15" fillId="0" borderId="47" xfId="0" applyNumberFormat="1" applyFont="1" applyBorder="1" applyAlignment="1" applyProtection="1">
      <alignment horizontal="center" vertical="center"/>
    </xf>
    <xf numFmtId="20" fontId="15" fillId="0" borderId="48" xfId="0" applyNumberFormat="1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6" borderId="34" xfId="2" applyFont="1" applyFill="1" applyBorder="1" applyAlignment="1" applyProtection="1">
      <alignment horizontal="left" vertical="top" wrapText="1"/>
    </xf>
    <xf numFmtId="0" fontId="15" fillId="6" borderId="21" xfId="2" applyFont="1" applyFill="1" applyBorder="1" applyAlignment="1" applyProtection="1">
      <alignment horizontal="left" vertical="top" wrapText="1"/>
    </xf>
    <xf numFmtId="0" fontId="15" fillId="6" borderId="22" xfId="2" applyFont="1" applyFill="1" applyBorder="1" applyAlignment="1" applyProtection="1">
      <alignment horizontal="left" vertical="top" wrapText="1"/>
    </xf>
    <xf numFmtId="0" fontId="15" fillId="5" borderId="34" xfId="2" applyFont="1" applyFill="1" applyBorder="1" applyAlignment="1" applyProtection="1">
      <alignment horizontal="left" wrapText="1"/>
    </xf>
    <xf numFmtId="0" fontId="15" fillId="5" borderId="21" xfId="2" applyFont="1" applyFill="1" applyBorder="1" applyAlignment="1" applyProtection="1">
      <alignment horizontal="left" wrapText="1"/>
    </xf>
    <xf numFmtId="0" fontId="15" fillId="5" borderId="22" xfId="2" applyFont="1" applyFill="1" applyBorder="1" applyAlignment="1" applyProtection="1">
      <alignment horizontal="left" wrapText="1"/>
    </xf>
    <xf numFmtId="0" fontId="15" fillId="0" borderId="34" xfId="2" applyFont="1" applyBorder="1" applyAlignment="1" applyProtection="1">
      <alignment horizontal="left" wrapText="1"/>
    </xf>
    <xf numFmtId="0" fontId="15" fillId="0" borderId="21" xfId="2" applyFont="1" applyBorder="1" applyAlignment="1" applyProtection="1">
      <alignment horizontal="left" wrapText="1"/>
    </xf>
    <xf numFmtId="0" fontId="15" fillId="0" borderId="22" xfId="2" applyFont="1" applyBorder="1" applyAlignment="1" applyProtection="1">
      <alignment horizontal="left" wrapText="1"/>
    </xf>
    <xf numFmtId="0" fontId="15" fillId="0" borderId="25" xfId="2" applyFont="1" applyBorder="1" applyAlignment="1" applyProtection="1">
      <alignment horizontal="left" wrapText="1"/>
    </xf>
    <xf numFmtId="0" fontId="15" fillId="0" borderId="13" xfId="2" applyFont="1" applyBorder="1" applyAlignment="1" applyProtection="1">
      <alignment horizontal="left" wrapText="1"/>
    </xf>
    <xf numFmtId="0" fontId="15" fillId="0" borderId="14" xfId="2" applyFont="1" applyBorder="1" applyAlignment="1" applyProtection="1">
      <alignment horizontal="left" wrapText="1"/>
    </xf>
    <xf numFmtId="0" fontId="15" fillId="5" borderId="19" xfId="2" applyFont="1" applyFill="1" applyBorder="1" applyAlignment="1" applyProtection="1">
      <alignment horizontal="left"/>
    </xf>
    <xf numFmtId="0" fontId="15" fillId="5" borderId="49" xfId="2" applyFont="1" applyFill="1" applyBorder="1" applyAlignment="1" applyProtection="1">
      <alignment horizontal="left"/>
    </xf>
    <xf numFmtId="0" fontId="15" fillId="5" borderId="8" xfId="2" applyFont="1" applyFill="1" applyBorder="1" applyAlignment="1" applyProtection="1">
      <alignment horizontal="left"/>
    </xf>
    <xf numFmtId="0" fontId="15" fillId="0" borderId="25" xfId="2" applyFont="1" applyBorder="1" applyAlignment="1" applyProtection="1">
      <alignment horizontal="left" vertical="top" wrapText="1"/>
    </xf>
    <xf numFmtId="0" fontId="15" fillId="0" borderId="13" xfId="2" applyFont="1" applyBorder="1" applyAlignment="1" applyProtection="1">
      <alignment horizontal="left" vertical="top" wrapText="1"/>
    </xf>
    <xf numFmtId="0" fontId="15" fillId="0" borderId="14" xfId="2" applyFont="1" applyBorder="1" applyAlignment="1" applyProtection="1">
      <alignment horizontal="left" vertical="top" wrapText="1"/>
    </xf>
    <xf numFmtId="0" fontId="16" fillId="2" borderId="52" xfId="0" applyFont="1" applyFill="1" applyBorder="1" applyAlignment="1" applyProtection="1">
      <alignment horizontal="left"/>
      <protection locked="0"/>
    </xf>
    <xf numFmtId="0" fontId="16" fillId="2" borderId="54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3" borderId="53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30" xfId="0" applyFont="1" applyFill="1" applyBorder="1" applyAlignment="1" applyProtection="1">
      <alignment horizontal="center"/>
    </xf>
    <xf numFmtId="0" fontId="16" fillId="3" borderId="23" xfId="0" applyFont="1" applyFill="1" applyBorder="1" applyAlignment="1" applyProtection="1">
      <alignment horizontal="center"/>
    </xf>
    <xf numFmtId="0" fontId="16" fillId="3" borderId="43" xfId="0" applyFont="1" applyFill="1" applyBorder="1" applyAlignment="1" applyProtection="1">
      <alignment horizontal="center"/>
    </xf>
    <xf numFmtId="0" fontId="16" fillId="3" borderId="41" xfId="0" applyFont="1" applyFill="1" applyBorder="1" applyAlignment="1" applyProtection="1">
      <alignment horizontal="center"/>
    </xf>
    <xf numFmtId="0" fontId="15" fillId="3" borderId="9" xfId="2" applyFont="1" applyFill="1" applyBorder="1" applyAlignment="1" applyProtection="1">
      <alignment horizontal="left"/>
    </xf>
    <xf numFmtId="0" fontId="15" fillId="3" borderId="10" xfId="2" applyFont="1" applyFill="1" applyBorder="1" applyAlignment="1" applyProtection="1">
      <alignment horizontal="left"/>
    </xf>
    <xf numFmtId="0" fontId="15" fillId="3" borderId="11" xfId="2" applyFont="1" applyFill="1" applyBorder="1" applyAlignment="1" applyProtection="1">
      <alignment horizontal="left"/>
    </xf>
    <xf numFmtId="0" fontId="15" fillId="0" borderId="33" xfId="2" applyFont="1" applyBorder="1" applyAlignment="1" applyProtection="1">
      <alignment horizontal="left" vertical="top" wrapText="1"/>
    </xf>
    <xf numFmtId="0" fontId="15" fillId="0" borderId="40" xfId="2" applyFont="1" applyBorder="1" applyAlignment="1" applyProtection="1">
      <alignment horizontal="left" vertical="top" wrapText="1"/>
    </xf>
    <xf numFmtId="0" fontId="15" fillId="0" borderId="41" xfId="2" applyFont="1" applyBorder="1" applyAlignment="1" applyProtection="1">
      <alignment horizontal="left" vertical="top" wrapText="1"/>
    </xf>
    <xf numFmtId="20" fontId="15" fillId="0" borderId="39" xfId="0" applyNumberFormat="1" applyFont="1" applyBorder="1" applyAlignment="1" applyProtection="1">
      <alignment horizontal="center" vertical="center"/>
    </xf>
    <xf numFmtId="20" fontId="15" fillId="0" borderId="46" xfId="0" applyNumberFormat="1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20" fontId="15" fillId="2" borderId="38" xfId="0" applyNumberFormat="1" applyFont="1" applyFill="1" applyBorder="1" applyAlignment="1" applyProtection="1">
      <alignment horizontal="center" vertical="center"/>
      <protection locked="0"/>
    </xf>
    <xf numFmtId="20" fontId="15" fillId="2" borderId="27" xfId="0" applyNumberFormat="1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left"/>
    </xf>
    <xf numFmtId="0" fontId="15" fillId="3" borderId="18" xfId="0" applyFont="1" applyFill="1" applyBorder="1" applyAlignment="1" applyProtection="1">
      <alignment horizontal="left"/>
    </xf>
    <xf numFmtId="0" fontId="15" fillId="3" borderId="32" xfId="0" applyFont="1" applyFill="1" applyBorder="1" applyAlignment="1" applyProtection="1">
      <alignment horizontal="left"/>
    </xf>
    <xf numFmtId="0" fontId="15" fillId="3" borderId="20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5" fillId="3" borderId="29" xfId="0" applyFont="1" applyFill="1" applyBorder="1" applyAlignment="1" applyProtection="1">
      <alignment horizontal="left"/>
    </xf>
    <xf numFmtId="0" fontId="15" fillId="3" borderId="20" xfId="6" applyFont="1" applyFill="1" applyBorder="1" applyAlignment="1" applyProtection="1">
      <alignment horizontal="left"/>
    </xf>
    <xf numFmtId="0" fontId="15" fillId="3" borderId="1" xfId="6" applyFont="1" applyFill="1" applyBorder="1" applyAlignment="1" applyProtection="1">
      <alignment horizontal="left"/>
    </xf>
    <xf numFmtId="0" fontId="15" fillId="3" borderId="42" xfId="6" applyFont="1" applyFill="1" applyBorder="1" applyAlignment="1" applyProtection="1">
      <alignment horizontal="left"/>
    </xf>
    <xf numFmtId="0" fontId="15" fillId="3" borderId="51" xfId="6" applyFont="1" applyFill="1" applyBorder="1" applyAlignment="1" applyProtection="1">
      <alignment horizontal="left"/>
    </xf>
    <xf numFmtId="0" fontId="15" fillId="3" borderId="29" xfId="6" applyFont="1" applyFill="1" applyBorder="1" applyAlignment="1" applyProtection="1">
      <alignment horizontal="left"/>
    </xf>
    <xf numFmtId="0" fontId="15" fillId="3" borderId="44" xfId="2" applyFont="1" applyFill="1" applyBorder="1" applyAlignment="1" applyProtection="1">
      <alignment horizontal="left"/>
    </xf>
    <xf numFmtId="0" fontId="15" fillId="3" borderId="37" xfId="2" applyFont="1" applyFill="1" applyBorder="1" applyAlignment="1" applyProtection="1">
      <alignment horizontal="left"/>
    </xf>
    <xf numFmtId="0" fontId="15" fillId="7" borderId="1" xfId="0" applyFont="1" applyFill="1" applyBorder="1" applyAlignment="1" applyProtection="1">
      <alignment horizontal="center" vertical="center"/>
    </xf>
    <xf numFmtId="0" fontId="15" fillId="7" borderId="31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top" wrapText="1"/>
    </xf>
    <xf numFmtId="0" fontId="15" fillId="4" borderId="23" xfId="0" applyFont="1" applyFill="1" applyBorder="1" applyAlignment="1" applyProtection="1">
      <alignment horizontal="center" vertical="top" wrapText="1"/>
    </xf>
    <xf numFmtId="0" fontId="15" fillId="4" borderId="43" xfId="0" applyFont="1" applyFill="1" applyBorder="1" applyAlignment="1" applyProtection="1">
      <alignment horizontal="center" vertical="top" wrapText="1"/>
    </xf>
    <xf numFmtId="0" fontId="15" fillId="4" borderId="41" xfId="0" applyFont="1" applyFill="1" applyBorder="1" applyAlignment="1" applyProtection="1">
      <alignment horizontal="center" vertical="top" wrapText="1"/>
    </xf>
    <xf numFmtId="0" fontId="16" fillId="2" borderId="44" xfId="0" applyFont="1" applyFill="1" applyBorder="1" applyAlignment="1" applyProtection="1">
      <alignment horizontal="center" vertical="top"/>
      <protection locked="0"/>
    </xf>
    <xf numFmtId="0" fontId="16" fillId="2" borderId="37" xfId="0" applyFont="1" applyFill="1" applyBorder="1" applyAlignment="1" applyProtection="1">
      <alignment horizontal="center" vertical="top"/>
      <protection locked="0"/>
    </xf>
    <xf numFmtId="0" fontId="16" fillId="2" borderId="45" xfId="0" applyFont="1" applyFill="1" applyBorder="1" applyAlignment="1" applyProtection="1">
      <alignment horizontal="center" vertical="top"/>
      <protection locked="0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41" xfId="0" applyFont="1" applyFill="1" applyBorder="1" applyAlignment="1" applyProtection="1">
      <alignment horizontal="center" vertical="center"/>
    </xf>
    <xf numFmtId="20" fontId="15" fillId="0" borderId="38" xfId="0" applyNumberFormat="1" applyFont="1" applyFill="1" applyBorder="1" applyAlignment="1" applyProtection="1">
      <alignment horizontal="center" vertical="center"/>
    </xf>
    <xf numFmtId="20" fontId="15" fillId="0" borderId="47" xfId="0" applyNumberFormat="1" applyFont="1" applyFill="1" applyBorder="1" applyAlignment="1" applyProtection="1">
      <alignment horizontal="center" vertical="center"/>
    </xf>
    <xf numFmtId="20" fontId="15" fillId="2" borderId="15" xfId="0" applyNumberFormat="1" applyFont="1" applyFill="1" applyBorder="1" applyAlignment="1" applyProtection="1">
      <alignment horizontal="center" vertical="center"/>
      <protection locked="0"/>
    </xf>
    <xf numFmtId="20" fontId="15" fillId="0" borderId="16" xfId="0" applyNumberFormat="1" applyFont="1" applyBorder="1" applyAlignment="1" applyProtection="1">
      <alignment horizontal="center" vertical="center"/>
    </xf>
    <xf numFmtId="20" fontId="15" fillId="0" borderId="27" xfId="0" applyNumberFormat="1" applyFont="1" applyFill="1" applyBorder="1" applyAlignment="1" applyProtection="1">
      <alignment horizontal="center" vertical="center"/>
    </xf>
    <xf numFmtId="165" fontId="2" fillId="0" borderId="1" xfId="2" applyNumberFormat="1" applyBorder="1" applyAlignment="1">
      <alignment horizontal="center"/>
    </xf>
    <xf numFmtId="0" fontId="2" fillId="0" borderId="1" xfId="2" applyBorder="1" applyAlignment="1">
      <alignment horizontal="left"/>
    </xf>
    <xf numFmtId="0" fontId="10" fillId="0" borderId="1" xfId="2" applyFont="1" applyBorder="1" applyAlignment="1">
      <alignment horizontal="left" vertical="top" wrapText="1"/>
    </xf>
    <xf numFmtId="0" fontId="2" fillId="0" borderId="50" xfId="2" applyBorder="1" applyAlignment="1">
      <alignment horizontal="left"/>
    </xf>
    <xf numFmtId="0" fontId="2" fillId="0" borderId="10" xfId="2" applyBorder="1" applyAlignment="1">
      <alignment horizontal="left"/>
    </xf>
    <xf numFmtId="0" fontId="2" fillId="0" borderId="28" xfId="2" applyBorder="1" applyAlignment="1">
      <alignment horizontal="left"/>
    </xf>
  </cellXfs>
  <cellStyles count="7">
    <cellStyle name="Hyperlink 2" xfId="3"/>
    <cellStyle name="Hyperlink 2 2" xfId="5"/>
    <cellStyle name="Link" xfId="1" builtinId="8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28574</xdr:rowOff>
    </xdr:from>
    <xdr:to>
      <xdr:col>12</xdr:col>
      <xdr:colOff>0</xdr:colOff>
      <xdr:row>5</xdr:row>
      <xdr:rowOff>68579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5265" y="28574"/>
          <a:ext cx="6825615" cy="8782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Heldækkende repetitionskursus, dækkende ADR kursus: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Grundkursus  + tank,</a:t>
          </a:r>
        </a:p>
        <a:p>
          <a:pPr algn="ctr" rtl="0">
            <a:defRPr sz="1000"/>
          </a:pPr>
          <a:endParaRPr lang="da-DK" sz="14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r>
            <a:rPr lang="da-DK" sz="14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planlagt afviklet over 3 dage. Lektionsfordeling: 7 - 7 - 5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6</xdr:row>
      <xdr:rowOff>7621</xdr:rowOff>
    </xdr:from>
    <xdr:to>
      <xdr:col>12</xdr:col>
      <xdr:colOff>0</xdr:colOff>
      <xdr:row>11</xdr:row>
      <xdr:rowOff>129540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5740" y="1013461"/>
          <a:ext cx="6835140" cy="9601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repetitionskursus, dækkende: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 + tank.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i lektionerne kan frit tilrettelægges af instruktøren, ligesom vægtningen/tidsforbruget til de enkelte emner kan variere. Den samlede undervisningstid for hhv. grund og specialkursus må dog ikke fraviges.</a:t>
          </a:r>
        </a:p>
      </xdr:txBody>
    </xdr:sp>
    <xdr:clientData/>
  </xdr:twoCellAnchor>
  <xdr:twoCellAnchor>
    <xdr:from>
      <xdr:col>1</xdr:col>
      <xdr:colOff>0</xdr:colOff>
      <xdr:row>11</xdr:row>
      <xdr:rowOff>137159</xdr:rowOff>
    </xdr:from>
    <xdr:to>
      <xdr:col>12</xdr:col>
      <xdr:colOff>0</xdr:colOff>
      <xdr:row>21</xdr:row>
      <xdr:rowOff>167640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5740" y="1981199"/>
          <a:ext cx="6835140" cy="1706881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datoen ved dag 2 evt. 3.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Ellers dateres fortløbende.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alle dage. 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Alternativt tastes korrekt tidspunkt hver dag.</a:t>
          </a:r>
        </a:p>
        <a:p>
          <a:pPr algn="l" rtl="0">
            <a:defRPr sz="1000"/>
          </a:pP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Bruges der flere instruktører (eksamensvagt), angives denne ved  eksamen i skemaet.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Oplysningerne overføres automatisk til: Anmeldelse!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3:T130"/>
  <sheetViews>
    <sheetView showZeros="0" tabSelected="1" zoomScaleNormal="100" workbookViewId="0">
      <selection activeCell="P4" sqref="P4"/>
    </sheetView>
  </sheetViews>
  <sheetFormatPr defaultColWidth="9.109375" defaultRowHeight="13.2" x14ac:dyDescent="0.25"/>
  <cols>
    <col min="1" max="1" width="4.77734375" style="1" customWidth="1"/>
    <col min="2" max="3" width="6.109375" style="1" bestFit="1" customWidth="1"/>
    <col min="4" max="4" width="4.10937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13" spans="7:8" x14ac:dyDescent="0.25">
      <c r="G13" s="2">
        <f>I24</f>
        <v>0.33333333333333331</v>
      </c>
      <c r="H13" s="3">
        <v>6.9444000000000005E-4</v>
      </c>
    </row>
    <row r="21" spans="2:12" x14ac:dyDescent="0.25">
      <c r="F21" s="4">
        <f>I23</f>
        <v>0</v>
      </c>
      <c r="G21" s="4">
        <f>G87</f>
        <v>0</v>
      </c>
      <c r="H21" s="4">
        <f>G81</f>
        <v>0</v>
      </c>
      <c r="I21" s="4" t="e">
        <f>#REF!</f>
        <v>#REF!</v>
      </c>
      <c r="J21" s="5"/>
    </row>
    <row r="22" spans="2:12" ht="13.8" thickBot="1" x14ac:dyDescent="0.3"/>
    <row r="23" spans="2:12" ht="14.4" thickBot="1" x14ac:dyDescent="0.3">
      <c r="B23" s="217" t="s">
        <v>8</v>
      </c>
      <c r="C23" s="218"/>
      <c r="D23" s="218"/>
      <c r="E23" s="218"/>
      <c r="F23" s="218"/>
      <c r="G23" s="218"/>
      <c r="H23" s="219"/>
      <c r="I23" s="47"/>
      <c r="J23" s="48" t="s">
        <v>9</v>
      </c>
      <c r="K23" s="49"/>
      <c r="L23" s="50"/>
    </row>
    <row r="24" spans="2:12" ht="14.4" thickBot="1" x14ac:dyDescent="0.3">
      <c r="B24" s="220" t="s">
        <v>10</v>
      </c>
      <c r="C24" s="221"/>
      <c r="D24" s="221"/>
      <c r="E24" s="221"/>
      <c r="F24" s="221"/>
      <c r="G24" s="221"/>
      <c r="H24" s="222"/>
      <c r="I24" s="51">
        <v>0.33333333333333331</v>
      </c>
      <c r="J24" s="52" t="s">
        <v>34</v>
      </c>
      <c r="K24" s="53"/>
      <c r="L24" s="54"/>
    </row>
    <row r="25" spans="2:12" ht="14.4" thickBot="1" x14ac:dyDescent="0.3">
      <c r="B25" s="220" t="s">
        <v>7</v>
      </c>
      <c r="C25" s="221"/>
      <c r="D25" s="221"/>
      <c r="E25" s="221"/>
      <c r="F25" s="221"/>
      <c r="G25" s="221"/>
      <c r="H25" s="222"/>
      <c r="I25" s="55">
        <v>15</v>
      </c>
      <c r="J25" s="52" t="s">
        <v>14</v>
      </c>
      <c r="K25" s="53"/>
      <c r="L25" s="54"/>
    </row>
    <row r="26" spans="2:12" ht="14.4" thickBot="1" x14ac:dyDescent="0.3">
      <c r="B26" s="223" t="s">
        <v>84</v>
      </c>
      <c r="C26" s="224"/>
      <c r="D26" s="224"/>
      <c r="E26" s="224"/>
      <c r="F26" s="224"/>
      <c r="G26" s="224"/>
      <c r="H26" s="227"/>
      <c r="I26" s="56">
        <v>30</v>
      </c>
      <c r="J26" s="52" t="s">
        <v>14</v>
      </c>
      <c r="K26" s="53"/>
      <c r="L26" s="54"/>
    </row>
    <row r="27" spans="2:12" ht="14.4" thickBot="1" x14ac:dyDescent="0.3">
      <c r="B27" s="223" t="s">
        <v>85</v>
      </c>
      <c r="C27" s="224"/>
      <c r="D27" s="224"/>
      <c r="E27" s="224"/>
      <c r="F27" s="224"/>
      <c r="G27" s="225"/>
      <c r="H27" s="226"/>
      <c r="I27" s="57">
        <v>10</v>
      </c>
      <c r="J27" s="58" t="s">
        <v>14</v>
      </c>
      <c r="K27" s="59"/>
      <c r="L27" s="60"/>
    </row>
    <row r="28" spans="2:12" ht="14.4" thickBot="1" x14ac:dyDescent="0.3">
      <c r="B28" s="61" t="s">
        <v>63</v>
      </c>
      <c r="C28" s="62"/>
      <c r="D28" s="62"/>
      <c r="E28" s="62"/>
      <c r="F28" s="63"/>
      <c r="G28" s="196"/>
      <c r="H28" s="197"/>
      <c r="I28" s="197"/>
      <c r="J28" s="198"/>
      <c r="K28" s="199"/>
      <c r="L28" s="200"/>
    </row>
    <row r="29" spans="2:12" ht="14.4" thickBot="1" x14ac:dyDescent="0.3">
      <c r="B29" s="61" t="s">
        <v>64</v>
      </c>
      <c r="C29" s="62"/>
      <c r="D29" s="62"/>
      <c r="E29" s="62"/>
      <c r="F29" s="63"/>
      <c r="G29" s="196"/>
      <c r="H29" s="197"/>
      <c r="I29" s="197"/>
      <c r="J29" s="198"/>
      <c r="K29" s="201"/>
      <c r="L29" s="202"/>
    </row>
    <row r="30" spans="2:12" ht="14.4" thickBot="1" x14ac:dyDescent="0.3">
      <c r="B30" s="61" t="s">
        <v>15</v>
      </c>
      <c r="C30" s="62"/>
      <c r="D30" s="62"/>
      <c r="E30" s="62"/>
      <c r="F30" s="63"/>
      <c r="G30" s="196"/>
      <c r="H30" s="197"/>
      <c r="I30" s="197"/>
      <c r="J30" s="198"/>
      <c r="K30" s="201"/>
      <c r="L30" s="202"/>
    </row>
    <row r="31" spans="2:12" ht="14.4" thickBot="1" x14ac:dyDescent="0.3">
      <c r="B31" s="64" t="s">
        <v>16</v>
      </c>
      <c r="C31" s="65"/>
      <c r="D31" s="65"/>
      <c r="E31" s="65"/>
      <c r="F31" s="66"/>
      <c r="G31" s="196"/>
      <c r="H31" s="197"/>
      <c r="I31" s="197"/>
      <c r="J31" s="198"/>
      <c r="K31" s="201"/>
      <c r="L31" s="202"/>
    </row>
    <row r="32" spans="2:12" ht="14.4" thickBot="1" x14ac:dyDescent="0.3">
      <c r="B32" s="205" t="s">
        <v>73</v>
      </c>
      <c r="C32" s="206"/>
      <c r="D32" s="206"/>
      <c r="E32" s="206"/>
      <c r="F32" s="207"/>
      <c r="G32" s="196"/>
      <c r="H32" s="197"/>
      <c r="I32" s="197"/>
      <c r="J32" s="198"/>
      <c r="K32" s="201"/>
      <c r="L32" s="202"/>
    </row>
    <row r="33" spans="2:12" ht="14.4" thickBot="1" x14ac:dyDescent="0.3">
      <c r="B33" s="64" t="s">
        <v>61</v>
      </c>
      <c r="C33" s="65"/>
      <c r="D33" s="65"/>
      <c r="E33" s="65"/>
      <c r="F33" s="66"/>
      <c r="G33" s="196"/>
      <c r="H33" s="197"/>
      <c r="I33" s="197"/>
      <c r="J33" s="198"/>
      <c r="K33" s="201"/>
      <c r="L33" s="202"/>
    </row>
    <row r="34" spans="2:12" ht="14.4" thickBot="1" x14ac:dyDescent="0.3">
      <c r="B34" s="64" t="s">
        <v>71</v>
      </c>
      <c r="C34" s="65"/>
      <c r="D34" s="65"/>
      <c r="E34" s="65"/>
      <c r="F34" s="66"/>
      <c r="G34" s="196"/>
      <c r="H34" s="197"/>
      <c r="I34" s="197"/>
      <c r="J34" s="198"/>
      <c r="K34" s="201"/>
      <c r="L34" s="202"/>
    </row>
    <row r="35" spans="2:12" ht="14.4" thickBot="1" x14ac:dyDescent="0.3">
      <c r="B35" s="64" t="s">
        <v>17</v>
      </c>
      <c r="C35" s="65"/>
      <c r="D35" s="65"/>
      <c r="E35" s="65"/>
      <c r="F35" s="66"/>
      <c r="G35" s="196"/>
      <c r="H35" s="197"/>
      <c r="I35" s="197"/>
      <c r="J35" s="198"/>
      <c r="K35" s="201"/>
      <c r="L35" s="202"/>
    </row>
    <row r="36" spans="2:12" ht="14.4" thickBot="1" x14ac:dyDescent="0.3">
      <c r="B36" s="61" t="s">
        <v>18</v>
      </c>
      <c r="C36" s="62"/>
      <c r="D36" s="62"/>
      <c r="E36" s="62"/>
      <c r="F36" s="63"/>
      <c r="G36" s="196"/>
      <c r="H36" s="197"/>
      <c r="I36" s="197"/>
      <c r="J36" s="198"/>
      <c r="K36" s="203"/>
      <c r="L36" s="204"/>
    </row>
    <row r="37" spans="2:12" ht="14.4" thickBot="1" x14ac:dyDescent="0.3">
      <c r="B37" s="228" t="s">
        <v>62</v>
      </c>
      <c r="C37" s="229"/>
      <c r="D37" s="229"/>
      <c r="E37" s="229"/>
      <c r="F37" s="229"/>
      <c r="G37" s="196"/>
      <c r="H37" s="197"/>
      <c r="I37" s="197"/>
      <c r="J37" s="197"/>
      <c r="K37" s="197"/>
      <c r="L37" s="198"/>
    </row>
    <row r="38" spans="2:12" ht="14.4" thickBot="1" x14ac:dyDescent="0.3">
      <c r="B38" s="67" t="s">
        <v>20</v>
      </c>
      <c r="C38" s="68"/>
      <c r="D38" s="68"/>
      <c r="E38" s="68"/>
      <c r="F38" s="69"/>
      <c r="G38" s="70"/>
      <c r="H38" s="71" t="s">
        <v>59</v>
      </c>
      <c r="I38" s="69"/>
      <c r="J38" s="69"/>
      <c r="K38" s="72"/>
      <c r="L38" s="73"/>
    </row>
    <row r="39" spans="2:12" ht="14.4" thickBot="1" x14ac:dyDescent="0.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 ht="14.4" thickBot="1" x14ac:dyDescent="0.3">
      <c r="B40" s="75" t="s">
        <v>2</v>
      </c>
      <c r="C40" s="76" t="s">
        <v>3</v>
      </c>
      <c r="D40" s="76" t="s">
        <v>4</v>
      </c>
      <c r="E40" s="76" t="s">
        <v>6</v>
      </c>
      <c r="F40" s="77" t="s">
        <v>5</v>
      </c>
      <c r="G40" s="78">
        <f>IF(I23&lt;&gt;" ",I23,0)</f>
        <v>0</v>
      </c>
      <c r="H40" s="79"/>
      <c r="I40" s="79"/>
      <c r="J40" s="79"/>
      <c r="K40" s="79"/>
      <c r="L40" s="80"/>
    </row>
    <row r="41" spans="2:12" ht="13.8" x14ac:dyDescent="0.25">
      <c r="B41" s="81">
        <f>I24</f>
        <v>0.33333333333333331</v>
      </c>
      <c r="C41" s="82">
        <f>G13+(H13*I25)</f>
        <v>0.34374993333333331</v>
      </c>
      <c r="D41" s="83">
        <f>I25</f>
        <v>15</v>
      </c>
      <c r="E41" s="84"/>
      <c r="F41" s="190" t="s">
        <v>91</v>
      </c>
      <c r="G41" s="191"/>
      <c r="H41" s="191"/>
      <c r="I41" s="191"/>
      <c r="J41" s="191"/>
      <c r="K41" s="191"/>
      <c r="L41" s="192"/>
    </row>
    <row r="42" spans="2:12" ht="12.75" customHeight="1" x14ac:dyDescent="0.25">
      <c r="B42" s="156">
        <f>C41</f>
        <v>0.34374993333333331</v>
      </c>
      <c r="C42" s="158">
        <f>B42+(45*H13)</f>
        <v>0.37499973333333331</v>
      </c>
      <c r="D42" s="152">
        <v>45</v>
      </c>
      <c r="E42" s="152">
        <v>1</v>
      </c>
      <c r="F42" s="160" t="s">
        <v>35</v>
      </c>
      <c r="G42" s="161"/>
      <c r="H42" s="161"/>
      <c r="I42" s="161"/>
      <c r="J42" s="161"/>
      <c r="K42" s="161"/>
      <c r="L42" s="162"/>
    </row>
    <row r="43" spans="2:12" ht="12.75" customHeight="1" x14ac:dyDescent="0.25">
      <c r="B43" s="157"/>
      <c r="C43" s="159"/>
      <c r="D43" s="213"/>
      <c r="E43" s="153"/>
      <c r="F43" s="193" t="s">
        <v>21</v>
      </c>
      <c r="G43" s="194"/>
      <c r="H43" s="194"/>
      <c r="I43" s="194"/>
      <c r="J43" s="194"/>
      <c r="K43" s="194"/>
      <c r="L43" s="195"/>
    </row>
    <row r="44" spans="2:12" ht="12.75" customHeight="1" x14ac:dyDescent="0.25">
      <c r="B44" s="85">
        <f>C42</f>
        <v>0.37499973333333331</v>
      </c>
      <c r="C44" s="86">
        <f>B44+(D44*H13)</f>
        <v>0.38194413333333332</v>
      </c>
      <c r="D44" s="87">
        <f>$I$27</f>
        <v>10</v>
      </c>
      <c r="E44" s="88"/>
      <c r="F44" s="166" t="s">
        <v>0</v>
      </c>
      <c r="G44" s="167"/>
      <c r="H44" s="167"/>
      <c r="I44" s="167"/>
      <c r="J44" s="167"/>
      <c r="K44" s="167"/>
      <c r="L44" s="168"/>
    </row>
    <row r="45" spans="2:12" ht="12.75" customHeight="1" x14ac:dyDescent="0.25">
      <c r="B45" s="156">
        <f>C44</f>
        <v>0.38194413333333332</v>
      </c>
      <c r="C45" s="158">
        <f>B45+(45*$H$13)</f>
        <v>0.41319393333333332</v>
      </c>
      <c r="D45" s="213">
        <v>45</v>
      </c>
      <c r="E45" s="152">
        <v>2</v>
      </c>
      <c r="F45" s="163" t="s">
        <v>36</v>
      </c>
      <c r="G45" s="164"/>
      <c r="H45" s="164"/>
      <c r="I45" s="164"/>
      <c r="J45" s="164"/>
      <c r="K45" s="164"/>
      <c r="L45" s="165"/>
    </row>
    <row r="46" spans="2:12" ht="12.75" customHeight="1" x14ac:dyDescent="0.25">
      <c r="B46" s="157"/>
      <c r="C46" s="159"/>
      <c r="D46" s="153"/>
      <c r="E46" s="153"/>
      <c r="F46" s="193" t="s">
        <v>37</v>
      </c>
      <c r="G46" s="194"/>
      <c r="H46" s="194"/>
      <c r="I46" s="194"/>
      <c r="J46" s="194"/>
      <c r="K46" s="194"/>
      <c r="L46" s="195"/>
    </row>
    <row r="47" spans="2:12" ht="13.8" x14ac:dyDescent="0.25">
      <c r="B47" s="89">
        <f>C45</f>
        <v>0.41319393333333332</v>
      </c>
      <c r="C47" s="90">
        <f>B47+(D47*H13)</f>
        <v>0.42013833333333334</v>
      </c>
      <c r="D47" s="87">
        <f>$I$27</f>
        <v>10</v>
      </c>
      <c r="E47" s="91"/>
      <c r="F47" s="166" t="s">
        <v>0</v>
      </c>
      <c r="G47" s="167"/>
      <c r="H47" s="167"/>
      <c r="I47" s="167"/>
      <c r="J47" s="167"/>
      <c r="K47" s="167"/>
      <c r="L47" s="168"/>
    </row>
    <row r="48" spans="2:12" ht="12.75" customHeight="1" x14ac:dyDescent="0.25">
      <c r="B48" s="156">
        <f>C47</f>
        <v>0.42013833333333334</v>
      </c>
      <c r="C48" s="158">
        <f>B48+(45*H13)</f>
        <v>0.45138813333333333</v>
      </c>
      <c r="D48" s="152">
        <v>45</v>
      </c>
      <c r="E48" s="152">
        <v>3</v>
      </c>
      <c r="F48" s="160" t="s">
        <v>22</v>
      </c>
      <c r="G48" s="161"/>
      <c r="H48" s="161"/>
      <c r="I48" s="161"/>
      <c r="J48" s="161"/>
      <c r="K48" s="161"/>
      <c r="L48" s="162"/>
    </row>
    <row r="49" spans="2:12" ht="12.75" customHeight="1" x14ac:dyDescent="0.25">
      <c r="B49" s="157"/>
      <c r="C49" s="159"/>
      <c r="D49" s="153"/>
      <c r="E49" s="153"/>
      <c r="F49" s="193" t="s">
        <v>38</v>
      </c>
      <c r="G49" s="194"/>
      <c r="H49" s="194"/>
      <c r="I49" s="194"/>
      <c r="J49" s="194"/>
      <c r="K49" s="194"/>
      <c r="L49" s="195"/>
    </row>
    <row r="50" spans="2:12" ht="12.75" customHeight="1" x14ac:dyDescent="0.25">
      <c r="B50" s="85">
        <f>C48</f>
        <v>0.45138813333333333</v>
      </c>
      <c r="C50" s="92">
        <f>B50+(D50*H13)</f>
        <v>0.45833253333333335</v>
      </c>
      <c r="D50" s="87">
        <f>$I$27</f>
        <v>10</v>
      </c>
      <c r="E50" s="93"/>
      <c r="F50" s="166" t="s">
        <v>0</v>
      </c>
      <c r="G50" s="167"/>
      <c r="H50" s="167"/>
      <c r="I50" s="167"/>
      <c r="J50" s="167"/>
      <c r="K50" s="167"/>
      <c r="L50" s="168"/>
    </row>
    <row r="51" spans="2:12" ht="12.75" customHeight="1" x14ac:dyDescent="0.25">
      <c r="B51" s="156">
        <f>C50</f>
        <v>0.45833253333333335</v>
      </c>
      <c r="C51" s="158">
        <f>B51+(45*H13)</f>
        <v>0.48958233333333334</v>
      </c>
      <c r="D51" s="152">
        <v>45</v>
      </c>
      <c r="E51" s="152">
        <v>4</v>
      </c>
      <c r="F51" s="163" t="s">
        <v>39</v>
      </c>
      <c r="G51" s="164"/>
      <c r="H51" s="164"/>
      <c r="I51" s="164"/>
      <c r="J51" s="164"/>
      <c r="K51" s="164"/>
      <c r="L51" s="165"/>
    </row>
    <row r="52" spans="2:12" ht="12.75" customHeight="1" x14ac:dyDescent="0.25">
      <c r="B52" s="157"/>
      <c r="C52" s="159"/>
      <c r="D52" s="153"/>
      <c r="E52" s="153"/>
      <c r="F52" s="193" t="s">
        <v>40</v>
      </c>
      <c r="G52" s="194"/>
      <c r="H52" s="194"/>
      <c r="I52" s="194"/>
      <c r="J52" s="194"/>
      <c r="K52" s="194"/>
      <c r="L52" s="195"/>
    </row>
    <row r="53" spans="2:12" ht="13.8" x14ac:dyDescent="0.25">
      <c r="B53" s="89">
        <f>C51</f>
        <v>0.48958233333333334</v>
      </c>
      <c r="C53" s="90">
        <f>B53+(I26*H13)</f>
        <v>0.51041553333333334</v>
      </c>
      <c r="D53" s="87">
        <f>$I$26</f>
        <v>30</v>
      </c>
      <c r="E53" s="91"/>
      <c r="F53" s="166" t="s">
        <v>1</v>
      </c>
      <c r="G53" s="167"/>
      <c r="H53" s="167"/>
      <c r="I53" s="167"/>
      <c r="J53" s="167"/>
      <c r="K53" s="167"/>
      <c r="L53" s="168"/>
    </row>
    <row r="54" spans="2:12" ht="12.75" customHeight="1" x14ac:dyDescent="0.25">
      <c r="B54" s="156">
        <f>C53</f>
        <v>0.51041553333333334</v>
      </c>
      <c r="C54" s="158">
        <f>B54+(45*H13)</f>
        <v>0.54166533333333333</v>
      </c>
      <c r="D54" s="152">
        <v>45</v>
      </c>
      <c r="E54" s="152">
        <v>5</v>
      </c>
      <c r="F54" s="160" t="s">
        <v>26</v>
      </c>
      <c r="G54" s="161"/>
      <c r="H54" s="161"/>
      <c r="I54" s="161"/>
      <c r="J54" s="161"/>
      <c r="K54" s="161"/>
      <c r="L54" s="162"/>
    </row>
    <row r="55" spans="2:12" ht="12.75" customHeight="1" x14ac:dyDescent="0.25">
      <c r="B55" s="157"/>
      <c r="C55" s="159"/>
      <c r="D55" s="153"/>
      <c r="E55" s="153"/>
      <c r="F55" s="193" t="s">
        <v>41</v>
      </c>
      <c r="G55" s="194"/>
      <c r="H55" s="194"/>
      <c r="I55" s="194"/>
      <c r="J55" s="194"/>
      <c r="K55" s="194"/>
      <c r="L55" s="195"/>
    </row>
    <row r="56" spans="2:12" ht="12.75" customHeight="1" x14ac:dyDescent="0.25">
      <c r="B56" s="85">
        <f>C54</f>
        <v>0.54166533333333333</v>
      </c>
      <c r="C56" s="92">
        <f>B56+(D56*H13)</f>
        <v>0.54860973333333329</v>
      </c>
      <c r="D56" s="87">
        <f>$I$27</f>
        <v>10</v>
      </c>
      <c r="E56" s="93"/>
      <c r="F56" s="166" t="s">
        <v>0</v>
      </c>
      <c r="G56" s="167"/>
      <c r="H56" s="167"/>
      <c r="I56" s="167"/>
      <c r="J56" s="167"/>
      <c r="K56" s="167"/>
      <c r="L56" s="168"/>
    </row>
    <row r="57" spans="2:12" ht="12.75" customHeight="1" x14ac:dyDescent="0.25">
      <c r="B57" s="156">
        <f>C56</f>
        <v>0.54860973333333329</v>
      </c>
      <c r="C57" s="158">
        <f>B57+(45*H13)</f>
        <v>0.57985953333333329</v>
      </c>
      <c r="D57" s="152">
        <v>45</v>
      </c>
      <c r="E57" s="152">
        <v>6</v>
      </c>
      <c r="F57" s="163" t="s">
        <v>42</v>
      </c>
      <c r="G57" s="164"/>
      <c r="H57" s="164"/>
      <c r="I57" s="164"/>
      <c r="J57" s="164"/>
      <c r="K57" s="164"/>
      <c r="L57" s="165"/>
    </row>
    <row r="58" spans="2:12" ht="12.75" customHeight="1" x14ac:dyDescent="0.25">
      <c r="B58" s="157"/>
      <c r="C58" s="159"/>
      <c r="D58" s="153"/>
      <c r="E58" s="153"/>
      <c r="F58" s="193" t="s">
        <v>43</v>
      </c>
      <c r="G58" s="194"/>
      <c r="H58" s="194"/>
      <c r="I58" s="194"/>
      <c r="J58" s="194"/>
      <c r="K58" s="194"/>
      <c r="L58" s="195"/>
    </row>
    <row r="59" spans="2:12" ht="13.8" x14ac:dyDescent="0.25">
      <c r="B59" s="89">
        <f>C57</f>
        <v>0.57985953333333329</v>
      </c>
      <c r="C59" s="90">
        <f>B59+(D59*H13)</f>
        <v>0.58680393333333325</v>
      </c>
      <c r="D59" s="87">
        <f>$I$27</f>
        <v>10</v>
      </c>
      <c r="E59" s="91"/>
      <c r="F59" s="166" t="s">
        <v>0</v>
      </c>
      <c r="G59" s="167"/>
      <c r="H59" s="167"/>
      <c r="I59" s="167"/>
      <c r="J59" s="167"/>
      <c r="K59" s="167"/>
      <c r="L59" s="168"/>
    </row>
    <row r="60" spans="2:12" ht="12.75" customHeight="1" x14ac:dyDescent="0.25">
      <c r="B60" s="156">
        <f>C59</f>
        <v>0.58680393333333325</v>
      </c>
      <c r="C60" s="158">
        <f>B60+(45*H13)</f>
        <v>0.61805373333333324</v>
      </c>
      <c r="D60" s="152">
        <v>45</v>
      </c>
      <c r="E60" s="152">
        <v>7</v>
      </c>
      <c r="F60" s="160" t="s">
        <v>44</v>
      </c>
      <c r="G60" s="161"/>
      <c r="H60" s="161"/>
      <c r="I60" s="161"/>
      <c r="J60" s="161"/>
      <c r="K60" s="161"/>
      <c r="L60" s="162"/>
    </row>
    <row r="61" spans="2:12" ht="12.75" customHeight="1" thickBot="1" x14ac:dyDescent="0.3">
      <c r="B61" s="175"/>
      <c r="C61" s="176"/>
      <c r="D61" s="177"/>
      <c r="E61" s="177"/>
      <c r="F61" s="208" t="s">
        <v>50</v>
      </c>
      <c r="G61" s="209"/>
      <c r="H61" s="209"/>
      <c r="I61" s="209"/>
      <c r="J61" s="209"/>
      <c r="K61" s="209"/>
      <c r="L61" s="210"/>
    </row>
    <row r="62" spans="2:12" ht="13.8" x14ac:dyDescent="0.25">
      <c r="B62" s="94"/>
      <c r="C62" s="94"/>
      <c r="D62" s="95"/>
      <c r="E62" s="95"/>
      <c r="F62" s="96"/>
      <c r="G62" s="96"/>
      <c r="H62" s="96"/>
      <c r="I62" s="96"/>
      <c r="J62" s="96"/>
      <c r="K62" s="96"/>
      <c r="L62" s="96"/>
    </row>
    <row r="63" spans="2:12" ht="14.4" thickBot="1" x14ac:dyDescent="0.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 ht="13.8" x14ac:dyDescent="0.25">
      <c r="B64" s="75" t="s">
        <v>2</v>
      </c>
      <c r="C64" s="76" t="s">
        <v>3</v>
      </c>
      <c r="D64" s="76" t="s">
        <v>4</v>
      </c>
      <c r="E64" s="76" t="s">
        <v>6</v>
      </c>
      <c r="F64" s="97" t="s">
        <v>24</v>
      </c>
      <c r="G64" s="98">
        <f>IF(I23&lt;&gt;0,G40+1,0)</f>
        <v>0</v>
      </c>
      <c r="H64" s="99"/>
      <c r="I64" s="99"/>
      <c r="J64" s="99"/>
      <c r="K64" s="99"/>
      <c r="L64" s="100"/>
    </row>
    <row r="65" spans="2:20" ht="12.75" customHeight="1" x14ac:dyDescent="0.25">
      <c r="B65" s="215">
        <f>I24</f>
        <v>0.33333333333333331</v>
      </c>
      <c r="C65" s="158">
        <f>B65+(45*H13)</f>
        <v>0.36458313333333331</v>
      </c>
      <c r="D65" s="152">
        <v>45</v>
      </c>
      <c r="E65" s="214">
        <v>8</v>
      </c>
      <c r="F65" s="101" t="s">
        <v>32</v>
      </c>
      <c r="G65" s="101"/>
      <c r="H65" s="101"/>
      <c r="I65" s="101"/>
      <c r="J65" s="101"/>
      <c r="K65" s="101"/>
      <c r="L65" s="102"/>
      <c r="N65" s="13"/>
      <c r="O65" s="13"/>
      <c r="P65" s="13"/>
      <c r="Q65" s="13"/>
      <c r="R65" s="13"/>
      <c r="S65" s="13"/>
      <c r="T65" s="13"/>
    </row>
    <row r="66" spans="2:20" ht="12.75" customHeight="1" x14ac:dyDescent="0.25">
      <c r="B66" s="216"/>
      <c r="C66" s="159"/>
      <c r="D66" s="153"/>
      <c r="E66" s="214"/>
      <c r="F66" s="101" t="s">
        <v>49</v>
      </c>
      <c r="G66" s="101"/>
      <c r="H66" s="101"/>
      <c r="I66" s="101"/>
      <c r="J66" s="101"/>
      <c r="K66" s="101"/>
      <c r="L66" s="102"/>
      <c r="N66" s="13"/>
      <c r="O66" s="13"/>
      <c r="P66" s="13"/>
      <c r="Q66" s="13"/>
      <c r="R66" s="13"/>
      <c r="S66" s="13"/>
      <c r="T66" s="13"/>
    </row>
    <row r="67" spans="2:20" ht="13.8" x14ac:dyDescent="0.25">
      <c r="B67" s="103">
        <f>C65</f>
        <v>0.36458313333333331</v>
      </c>
      <c r="C67" s="92">
        <f>B67+(D67*H13)</f>
        <v>0.37152753333333333</v>
      </c>
      <c r="D67" s="87">
        <f>$I$27</f>
        <v>10</v>
      </c>
      <c r="E67" s="93"/>
      <c r="F67" s="166" t="s">
        <v>0</v>
      </c>
      <c r="G67" s="167"/>
      <c r="H67" s="167"/>
      <c r="I67" s="167"/>
      <c r="J67" s="167"/>
      <c r="K67" s="167"/>
      <c r="L67" s="168"/>
      <c r="N67" s="14"/>
      <c r="O67" s="14"/>
      <c r="P67" s="14"/>
      <c r="Q67" s="14"/>
      <c r="R67" s="14"/>
      <c r="S67" s="14"/>
      <c r="T67" s="14"/>
    </row>
    <row r="68" spans="2:20" ht="12.75" customHeight="1" x14ac:dyDescent="0.25">
      <c r="B68" s="156">
        <f>C67</f>
        <v>0.37152753333333333</v>
      </c>
      <c r="C68" s="158">
        <f>B68+(45*H13)</f>
        <v>0.40277733333333332</v>
      </c>
      <c r="D68" s="152">
        <v>45</v>
      </c>
      <c r="E68" s="232">
        <v>9</v>
      </c>
      <c r="F68" s="160" t="s">
        <v>27</v>
      </c>
      <c r="G68" s="161"/>
      <c r="H68" s="161"/>
      <c r="I68" s="161"/>
      <c r="J68" s="161"/>
      <c r="K68" s="161"/>
      <c r="L68" s="162"/>
      <c r="N68" s="13"/>
      <c r="O68" s="13"/>
      <c r="P68" s="13"/>
      <c r="Q68" s="13"/>
      <c r="R68" s="13"/>
      <c r="S68" s="13"/>
      <c r="T68" s="13"/>
    </row>
    <row r="69" spans="2:20" ht="12.75" customHeight="1" x14ac:dyDescent="0.25">
      <c r="B69" s="157"/>
      <c r="C69" s="159"/>
      <c r="D69" s="153"/>
      <c r="E69" s="233"/>
      <c r="F69" s="163" t="s">
        <v>28</v>
      </c>
      <c r="G69" s="164"/>
      <c r="H69" s="164"/>
      <c r="I69" s="164"/>
      <c r="J69" s="164"/>
      <c r="K69" s="164"/>
      <c r="L69" s="165"/>
      <c r="N69" s="13"/>
      <c r="O69" s="13"/>
      <c r="P69" s="13"/>
      <c r="Q69" s="13"/>
      <c r="R69" s="13"/>
      <c r="S69" s="13"/>
      <c r="T69" s="13"/>
    </row>
    <row r="70" spans="2:20" ht="13.8" x14ac:dyDescent="0.25">
      <c r="B70" s="85">
        <f>C68</f>
        <v>0.40277733333333332</v>
      </c>
      <c r="C70" s="92">
        <f>B70+(D70*H13)</f>
        <v>0.40972173333333334</v>
      </c>
      <c r="D70" s="87">
        <f>$I$27</f>
        <v>10</v>
      </c>
      <c r="E70" s="93"/>
      <c r="F70" s="166" t="s">
        <v>0</v>
      </c>
      <c r="G70" s="167"/>
      <c r="H70" s="167"/>
      <c r="I70" s="167"/>
      <c r="J70" s="167"/>
      <c r="K70" s="167"/>
      <c r="L70" s="168"/>
      <c r="N70" s="8"/>
    </row>
    <row r="71" spans="2:20" ht="13.8" x14ac:dyDescent="0.25">
      <c r="B71" s="156">
        <f>C70</f>
        <v>0.40972173333333334</v>
      </c>
      <c r="C71" s="158">
        <f>B71+(45*H13)</f>
        <v>0.44097153333333333</v>
      </c>
      <c r="D71" s="152">
        <v>45</v>
      </c>
      <c r="E71" s="230">
        <v>10</v>
      </c>
      <c r="F71" s="104" t="s">
        <v>92</v>
      </c>
      <c r="G71" s="101" t="s">
        <v>11</v>
      </c>
      <c r="H71" s="101"/>
      <c r="I71" s="101"/>
      <c r="J71" s="101"/>
      <c r="K71" s="101"/>
      <c r="L71" s="102"/>
      <c r="N71" s="9"/>
    </row>
    <row r="72" spans="2:20" ht="12.75" customHeight="1" x14ac:dyDescent="0.25">
      <c r="B72" s="157"/>
      <c r="C72" s="159"/>
      <c r="D72" s="153"/>
      <c r="E72" s="230"/>
      <c r="F72" s="101" t="s">
        <v>56</v>
      </c>
      <c r="G72" s="101"/>
      <c r="H72" s="101"/>
      <c r="I72" s="101"/>
      <c r="J72" s="101"/>
      <c r="K72" s="101"/>
      <c r="L72" s="102"/>
      <c r="N72" s="6"/>
    </row>
    <row r="73" spans="2:20" ht="13.8" x14ac:dyDescent="0.25">
      <c r="B73" s="89">
        <f>C71</f>
        <v>0.44097153333333333</v>
      </c>
      <c r="C73" s="90">
        <f>B73+(D73*H13)</f>
        <v>0.44791593333333335</v>
      </c>
      <c r="D73" s="87">
        <f>$I$27</f>
        <v>10</v>
      </c>
      <c r="E73" s="93"/>
      <c r="F73" s="166" t="s">
        <v>0</v>
      </c>
      <c r="G73" s="167"/>
      <c r="H73" s="167"/>
      <c r="I73" s="167"/>
      <c r="J73" s="167"/>
      <c r="K73" s="167"/>
      <c r="L73" s="168"/>
    </row>
    <row r="74" spans="2:20" ht="12.75" customHeight="1" x14ac:dyDescent="0.25">
      <c r="B74" s="211">
        <f>C73</f>
        <v>0.44791593333333335</v>
      </c>
      <c r="C74" s="212">
        <f>B74+(45*H13)</f>
        <v>0.47916573333333334</v>
      </c>
      <c r="D74" s="213">
        <v>45</v>
      </c>
      <c r="E74" s="153">
        <v>11</v>
      </c>
      <c r="F74" s="178" t="s">
        <v>93</v>
      </c>
      <c r="G74" s="179"/>
      <c r="H74" s="179"/>
      <c r="I74" s="179"/>
      <c r="J74" s="179"/>
      <c r="K74" s="179"/>
      <c r="L74" s="180"/>
      <c r="N74" s="7"/>
    </row>
    <row r="75" spans="2:20" ht="12.75" customHeight="1" x14ac:dyDescent="0.25">
      <c r="B75" s="157"/>
      <c r="C75" s="159"/>
      <c r="D75" s="153"/>
      <c r="E75" s="214"/>
      <c r="F75" s="169" t="s">
        <v>29</v>
      </c>
      <c r="G75" s="170"/>
      <c r="H75" s="170"/>
      <c r="I75" s="170"/>
      <c r="J75" s="170"/>
      <c r="K75" s="170"/>
      <c r="L75" s="171"/>
    </row>
    <row r="76" spans="2:20" ht="13.8" x14ac:dyDescent="0.25">
      <c r="B76" s="85">
        <f>C74</f>
        <v>0.47916573333333334</v>
      </c>
      <c r="C76" s="92">
        <f>B76+(D76*H13)</f>
        <v>0.49999893333333334</v>
      </c>
      <c r="D76" s="87">
        <f>$I$26</f>
        <v>30</v>
      </c>
      <c r="E76" s="93"/>
      <c r="F76" s="181" t="s">
        <v>1</v>
      </c>
      <c r="G76" s="182"/>
      <c r="H76" s="182"/>
      <c r="I76" s="182"/>
      <c r="J76" s="182"/>
      <c r="K76" s="182"/>
      <c r="L76" s="183"/>
    </row>
    <row r="77" spans="2:20" ht="12.75" customHeight="1" x14ac:dyDescent="0.25">
      <c r="B77" s="156">
        <f>C76</f>
        <v>0.49999893333333334</v>
      </c>
      <c r="C77" s="158">
        <f>B77+(45*H13)</f>
        <v>0.53124873333333333</v>
      </c>
      <c r="D77" s="152">
        <v>45</v>
      </c>
      <c r="E77" s="214">
        <v>12</v>
      </c>
      <c r="F77" s="178" t="s">
        <v>30</v>
      </c>
      <c r="G77" s="179"/>
      <c r="H77" s="179"/>
      <c r="I77" s="179"/>
      <c r="J77" s="179"/>
      <c r="K77" s="179"/>
      <c r="L77" s="180"/>
    </row>
    <row r="78" spans="2:20" ht="12.75" customHeight="1" x14ac:dyDescent="0.25">
      <c r="B78" s="157"/>
      <c r="C78" s="159"/>
      <c r="D78" s="153"/>
      <c r="E78" s="214"/>
      <c r="F78" s="169" t="s">
        <v>31</v>
      </c>
      <c r="G78" s="170"/>
      <c r="H78" s="170"/>
      <c r="I78" s="170"/>
      <c r="J78" s="170"/>
      <c r="K78" s="170"/>
      <c r="L78" s="171"/>
    </row>
    <row r="79" spans="2:20" ht="13.8" x14ac:dyDescent="0.25">
      <c r="B79" s="89">
        <f>C77</f>
        <v>0.53124873333333333</v>
      </c>
      <c r="C79" s="90">
        <f>B79+(D79*H13)</f>
        <v>0.5381931333333333</v>
      </c>
      <c r="D79" s="87">
        <f>$I$27</f>
        <v>10</v>
      </c>
      <c r="E79" s="91"/>
      <c r="F79" s="166" t="s">
        <v>0</v>
      </c>
      <c r="G79" s="167"/>
      <c r="H79" s="167"/>
      <c r="I79" s="167"/>
      <c r="J79" s="167"/>
      <c r="K79" s="167"/>
      <c r="L79" s="168"/>
    </row>
    <row r="80" spans="2:20" ht="12.75" customHeight="1" x14ac:dyDescent="0.25">
      <c r="B80" s="156">
        <f>C79</f>
        <v>0.5381931333333333</v>
      </c>
      <c r="C80" s="158">
        <f>B80+(45*H13)</f>
        <v>0.56944293333333329</v>
      </c>
      <c r="D80" s="152">
        <v>45</v>
      </c>
      <c r="E80" s="214">
        <v>13</v>
      </c>
      <c r="F80" s="172" t="s">
        <v>45</v>
      </c>
      <c r="G80" s="173"/>
      <c r="H80" s="173"/>
      <c r="I80" s="173"/>
      <c r="J80" s="173"/>
      <c r="K80" s="173"/>
      <c r="L80" s="174"/>
      <c r="N80" s="6"/>
    </row>
    <row r="81" spans="2:14" ht="13.8" x14ac:dyDescent="0.25">
      <c r="B81" s="157"/>
      <c r="C81" s="159"/>
      <c r="D81" s="153"/>
      <c r="E81" s="214"/>
      <c r="F81" s="169"/>
      <c r="G81" s="170"/>
      <c r="H81" s="170"/>
      <c r="I81" s="170"/>
      <c r="J81" s="170"/>
      <c r="K81" s="170"/>
      <c r="L81" s="171"/>
      <c r="N81" s="6"/>
    </row>
    <row r="82" spans="2:14" ht="13.8" x14ac:dyDescent="0.25">
      <c r="B82" s="85">
        <f>C80</f>
        <v>0.56944293333333329</v>
      </c>
      <c r="C82" s="92">
        <f>B82+(D82*H13)</f>
        <v>0.57638733333333325</v>
      </c>
      <c r="D82" s="87">
        <f>$I$27</f>
        <v>10</v>
      </c>
      <c r="E82" s="93"/>
      <c r="F82" s="166" t="s">
        <v>0</v>
      </c>
      <c r="G82" s="167"/>
      <c r="H82" s="167"/>
      <c r="I82" s="167"/>
      <c r="J82" s="167"/>
      <c r="K82" s="167"/>
      <c r="L82" s="168"/>
      <c r="N82" s="6"/>
    </row>
    <row r="83" spans="2:14" ht="12.75" customHeight="1" x14ac:dyDescent="0.25">
      <c r="B83" s="156">
        <f>C82</f>
        <v>0.57638733333333325</v>
      </c>
      <c r="C83" s="158">
        <f>B83+(45*H13)</f>
        <v>0.60763713333333325</v>
      </c>
      <c r="D83" s="152">
        <v>45</v>
      </c>
      <c r="E83" s="230">
        <v>14</v>
      </c>
      <c r="F83" s="105" t="s">
        <v>53</v>
      </c>
      <c r="G83" s="106"/>
      <c r="H83" s="106"/>
      <c r="I83" s="106"/>
      <c r="J83" s="106"/>
      <c r="K83" s="106"/>
      <c r="L83" s="107"/>
    </row>
    <row r="84" spans="2:14" ht="14.4" thickBot="1" x14ac:dyDescent="0.3">
      <c r="B84" s="175"/>
      <c r="C84" s="176"/>
      <c r="D84" s="177"/>
      <c r="E84" s="231"/>
      <c r="F84" s="108" t="s">
        <v>54</v>
      </c>
      <c r="G84" s="109"/>
      <c r="H84" s="109"/>
      <c r="I84" s="109"/>
      <c r="J84" s="109"/>
      <c r="K84" s="109"/>
      <c r="L84" s="110"/>
    </row>
    <row r="85" spans="2:14" ht="13.8" x14ac:dyDescent="0.2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N85" s="11"/>
    </row>
    <row r="86" spans="2:14" ht="14.4" thickBot="1" x14ac:dyDescent="0.3">
      <c r="B86" s="111"/>
      <c r="C86" s="112"/>
      <c r="D86" s="112"/>
      <c r="E86" s="112"/>
      <c r="F86" s="111"/>
      <c r="G86" s="112"/>
      <c r="H86" s="112"/>
      <c r="I86" s="112"/>
      <c r="J86" s="112"/>
      <c r="K86" s="112"/>
      <c r="L86" s="112"/>
      <c r="N86" s="6"/>
    </row>
    <row r="87" spans="2:14" ht="14.4" thickBot="1" x14ac:dyDescent="0.3">
      <c r="B87" s="75" t="s">
        <v>2</v>
      </c>
      <c r="C87" s="76" t="s">
        <v>3</v>
      </c>
      <c r="D87" s="76" t="s">
        <v>4</v>
      </c>
      <c r="E87" s="76" t="s">
        <v>6</v>
      </c>
      <c r="F87" s="77" t="s">
        <v>33</v>
      </c>
      <c r="G87" s="113">
        <f>IF(I23&lt;&gt;0,G64+1,0)</f>
        <v>0</v>
      </c>
      <c r="H87" s="79"/>
      <c r="I87" s="79"/>
      <c r="J87" s="79"/>
      <c r="K87" s="79"/>
      <c r="L87" s="80"/>
      <c r="N87" s="6"/>
    </row>
    <row r="88" spans="2:14" ht="13.8" x14ac:dyDescent="0.25">
      <c r="B88" s="249">
        <v>0.33333333333333331</v>
      </c>
      <c r="C88" s="250">
        <f>B88+(45*H$13)</f>
        <v>0.36458313333333331</v>
      </c>
      <c r="D88" s="235">
        <v>45</v>
      </c>
      <c r="E88" s="236">
        <v>15</v>
      </c>
      <c r="F88" s="114" t="s">
        <v>55</v>
      </c>
      <c r="G88" s="115"/>
      <c r="H88" s="115"/>
      <c r="I88" s="115"/>
      <c r="J88" s="115"/>
      <c r="K88" s="115"/>
      <c r="L88" s="116"/>
      <c r="N88" s="6"/>
    </row>
    <row r="89" spans="2:14" ht="13.8" x14ac:dyDescent="0.25">
      <c r="B89" s="216"/>
      <c r="C89" s="159"/>
      <c r="D89" s="153"/>
      <c r="E89" s="237"/>
      <c r="F89" s="117"/>
      <c r="G89" s="118"/>
      <c r="H89" s="118"/>
      <c r="I89" s="118"/>
      <c r="J89" s="118"/>
      <c r="K89" s="118"/>
      <c r="L89" s="119"/>
      <c r="N89" s="6"/>
    </row>
    <row r="90" spans="2:14" ht="14.4" thickBot="1" x14ac:dyDescent="0.3">
      <c r="B90" s="120">
        <f>C88</f>
        <v>0.36458313333333331</v>
      </c>
      <c r="C90" s="92">
        <f>B90+(D90*H13)</f>
        <v>0.37152753333333333</v>
      </c>
      <c r="D90" s="87">
        <f>$I$27</f>
        <v>10</v>
      </c>
      <c r="E90" s="93"/>
      <c r="F90" s="121" t="s">
        <v>0</v>
      </c>
      <c r="G90" s="122"/>
      <c r="H90" s="122"/>
      <c r="I90" s="122"/>
      <c r="J90" s="122"/>
      <c r="K90" s="122"/>
      <c r="L90" s="123"/>
      <c r="N90" s="6"/>
    </row>
    <row r="91" spans="2:14" ht="12.75" customHeight="1" x14ac:dyDescent="0.25">
      <c r="B91" s="156">
        <f>C90</f>
        <v>0.37152753333333333</v>
      </c>
      <c r="C91" s="158">
        <f>B91+(45*$H$13)</f>
        <v>0.40277733333333332</v>
      </c>
      <c r="D91" s="152">
        <v>45</v>
      </c>
      <c r="E91" s="154">
        <v>16</v>
      </c>
      <c r="F91" s="124" t="s">
        <v>92</v>
      </c>
      <c r="G91" s="125" t="s">
        <v>51</v>
      </c>
      <c r="H91" s="125"/>
      <c r="I91" s="125"/>
      <c r="J91" s="125"/>
      <c r="K91" s="125"/>
      <c r="L91" s="126"/>
      <c r="N91" s="6"/>
    </row>
    <row r="92" spans="2:14" ht="12.75" customHeight="1" x14ac:dyDescent="0.25">
      <c r="B92" s="157"/>
      <c r="C92" s="159"/>
      <c r="D92" s="153"/>
      <c r="E92" s="155"/>
      <c r="F92" s="127" t="s">
        <v>94</v>
      </c>
      <c r="G92" s="128"/>
      <c r="H92" s="128"/>
      <c r="I92" s="128"/>
      <c r="J92" s="128"/>
      <c r="K92" s="128"/>
      <c r="L92" s="129"/>
      <c r="N92" s="6"/>
    </row>
    <row r="93" spans="2:14" ht="14.4" customHeight="1" x14ac:dyDescent="0.25">
      <c r="B93" s="130">
        <f>C91</f>
        <v>0.40277733333333332</v>
      </c>
      <c r="C93" s="90">
        <f>B93+(D93*H13)</f>
        <v>0.40972173333333334</v>
      </c>
      <c r="D93" s="87">
        <f>$I$27</f>
        <v>10</v>
      </c>
      <c r="E93" s="93"/>
      <c r="F93" s="121" t="s">
        <v>0</v>
      </c>
      <c r="G93" s="122"/>
      <c r="H93" s="122"/>
      <c r="I93" s="122"/>
      <c r="J93" s="122"/>
      <c r="K93" s="122"/>
      <c r="L93" s="123"/>
      <c r="N93" s="6"/>
    </row>
    <row r="94" spans="2:14" ht="12.75" customHeight="1" x14ac:dyDescent="0.25">
      <c r="B94" s="156">
        <f>C93</f>
        <v>0.40972173333333334</v>
      </c>
      <c r="C94" s="158">
        <f>B94+(D94*$H$13)</f>
        <v>0.44097153333333333</v>
      </c>
      <c r="D94" s="152">
        <v>45</v>
      </c>
      <c r="E94" s="154">
        <v>17</v>
      </c>
      <c r="F94" s="184" t="s">
        <v>52</v>
      </c>
      <c r="G94" s="185"/>
      <c r="H94" s="185"/>
      <c r="I94" s="185"/>
      <c r="J94" s="185"/>
      <c r="K94" s="185"/>
      <c r="L94" s="186"/>
      <c r="N94" s="6"/>
    </row>
    <row r="95" spans="2:14" ht="15.6" customHeight="1" x14ac:dyDescent="0.25">
      <c r="B95" s="157"/>
      <c r="C95" s="159"/>
      <c r="D95" s="153"/>
      <c r="E95" s="155"/>
      <c r="F95" s="187"/>
      <c r="G95" s="188"/>
      <c r="H95" s="188"/>
      <c r="I95" s="188"/>
      <c r="J95" s="188"/>
      <c r="K95" s="188"/>
      <c r="L95" s="189"/>
      <c r="N95" s="6"/>
    </row>
    <row r="96" spans="2:14" ht="14.4" customHeight="1" x14ac:dyDescent="0.25">
      <c r="B96" s="130">
        <f>C94</f>
        <v>0.44097153333333333</v>
      </c>
      <c r="C96" s="90">
        <f>B96+(D96*H13)</f>
        <v>0.44791593333333335</v>
      </c>
      <c r="D96" s="87">
        <f>$I$27</f>
        <v>10</v>
      </c>
      <c r="E96" s="93"/>
      <c r="F96" s="121" t="s">
        <v>0</v>
      </c>
      <c r="G96" s="122"/>
      <c r="H96" s="122"/>
      <c r="I96" s="122"/>
      <c r="J96" s="122"/>
      <c r="K96" s="122"/>
      <c r="L96" s="123"/>
      <c r="N96" s="6"/>
    </row>
    <row r="97" spans="2:14" ht="12.75" customHeight="1" x14ac:dyDescent="0.25">
      <c r="B97" s="156">
        <f>C96</f>
        <v>0.44791593333333335</v>
      </c>
      <c r="C97" s="158">
        <f>B97+(D97*$H$13)</f>
        <v>0.47916573333333334</v>
      </c>
      <c r="D97" s="152">
        <v>45</v>
      </c>
      <c r="E97" s="154">
        <v>18</v>
      </c>
      <c r="F97" s="131" t="s">
        <v>57</v>
      </c>
      <c r="G97" s="132"/>
      <c r="H97" s="132"/>
      <c r="I97" s="132"/>
      <c r="J97" s="132"/>
      <c r="K97" s="132"/>
      <c r="L97" s="133"/>
      <c r="N97" s="6"/>
    </row>
    <row r="98" spans="2:14" ht="13.8" x14ac:dyDescent="0.25">
      <c r="B98" s="157"/>
      <c r="C98" s="159"/>
      <c r="D98" s="153"/>
      <c r="E98" s="155"/>
      <c r="F98" s="134" t="s">
        <v>58</v>
      </c>
      <c r="G98" s="135"/>
      <c r="H98" s="135"/>
      <c r="I98" s="135"/>
      <c r="J98" s="135"/>
      <c r="K98" s="135"/>
      <c r="L98" s="136"/>
      <c r="N98" s="6"/>
    </row>
    <row r="99" spans="2:14" ht="13.8" x14ac:dyDescent="0.25">
      <c r="B99" s="137">
        <f>C97</f>
        <v>0.47916573333333334</v>
      </c>
      <c r="C99" s="138">
        <f>B99+(D99*H13)</f>
        <v>0.49999893333333334</v>
      </c>
      <c r="D99" s="87">
        <f>$I$26</f>
        <v>30</v>
      </c>
      <c r="E99" s="93"/>
      <c r="F99" s="181" t="s">
        <v>1</v>
      </c>
      <c r="G99" s="182"/>
      <c r="H99" s="182"/>
      <c r="I99" s="182"/>
      <c r="J99" s="182"/>
      <c r="K99" s="182"/>
      <c r="L99" s="183"/>
      <c r="N99" s="6"/>
    </row>
    <row r="100" spans="2:14" ht="13.8" x14ac:dyDescent="0.25">
      <c r="B100" s="247">
        <f>C99</f>
        <v>0.49999893333333334</v>
      </c>
      <c r="C100" s="158">
        <f>B100+(45*H$13)</f>
        <v>0.53124873333333333</v>
      </c>
      <c r="D100" s="152">
        <v>45</v>
      </c>
      <c r="E100" s="154">
        <v>19</v>
      </c>
      <c r="F100" s="139" t="s">
        <v>47</v>
      </c>
      <c r="G100" s="140"/>
      <c r="H100" s="140"/>
      <c r="I100" s="140"/>
      <c r="J100" s="140"/>
      <c r="K100" s="140"/>
      <c r="L100" s="141"/>
      <c r="N100" s="6"/>
    </row>
    <row r="101" spans="2:14" ht="13.8" x14ac:dyDescent="0.25">
      <c r="B101" s="251"/>
      <c r="C101" s="159"/>
      <c r="D101" s="153"/>
      <c r="E101" s="155"/>
      <c r="F101" s="127"/>
      <c r="G101" s="128"/>
      <c r="H101" s="128"/>
      <c r="I101" s="128"/>
      <c r="J101" s="128"/>
      <c r="K101" s="128"/>
      <c r="L101" s="129"/>
      <c r="N101" s="6"/>
    </row>
    <row r="102" spans="2:14" ht="13.8" x14ac:dyDescent="0.25">
      <c r="B102" s="89">
        <f>C100</f>
        <v>0.53124873333333333</v>
      </c>
      <c r="C102" s="90">
        <f>B102+(D102*H13)</f>
        <v>0.5381931333333333</v>
      </c>
      <c r="D102" s="87">
        <f>$I$27</f>
        <v>10</v>
      </c>
      <c r="E102" s="93"/>
      <c r="F102" s="121" t="s">
        <v>46</v>
      </c>
      <c r="G102" s="122"/>
      <c r="H102" s="122"/>
      <c r="I102" s="122"/>
      <c r="J102" s="122"/>
      <c r="K102" s="122"/>
      <c r="L102" s="123"/>
      <c r="N102" s="6"/>
    </row>
    <row r="103" spans="2:14" ht="13.8" x14ac:dyDescent="0.25">
      <c r="B103" s="247">
        <f>C102</f>
        <v>0.5381931333333333</v>
      </c>
      <c r="C103" s="158">
        <f>B103+(D103*H$13)</f>
        <v>0.57985953333333329</v>
      </c>
      <c r="D103" s="152">
        <v>60</v>
      </c>
      <c r="E103" s="214"/>
      <c r="F103" s="245" t="s">
        <v>13</v>
      </c>
      <c r="G103" s="238" t="s">
        <v>60</v>
      </c>
      <c r="H103" s="239"/>
      <c r="I103" s="142" t="s">
        <v>23</v>
      </c>
      <c r="J103" s="143"/>
      <c r="K103" s="143"/>
      <c r="L103" s="144"/>
      <c r="N103" s="6"/>
    </row>
    <row r="104" spans="2:14" ht="14.4" thickBot="1" x14ac:dyDescent="0.3">
      <c r="B104" s="248"/>
      <c r="C104" s="176"/>
      <c r="D104" s="177"/>
      <c r="E104" s="234"/>
      <c r="F104" s="246"/>
      <c r="G104" s="240"/>
      <c r="H104" s="241"/>
      <c r="I104" s="242"/>
      <c r="J104" s="243"/>
      <c r="K104" s="243"/>
      <c r="L104" s="244"/>
      <c r="N104" s="6"/>
    </row>
    <row r="105" spans="2:14" ht="14.4" thickBot="1" x14ac:dyDescent="0.3">
      <c r="B105" s="145">
        <f>C103</f>
        <v>0.57985953333333329</v>
      </c>
      <c r="C105" s="146" t="s">
        <v>12</v>
      </c>
      <c r="D105" s="147"/>
      <c r="E105" s="148"/>
      <c r="F105" s="149" t="s">
        <v>25</v>
      </c>
      <c r="G105" s="150"/>
      <c r="H105" s="150"/>
      <c r="I105" s="150"/>
      <c r="J105" s="150"/>
      <c r="K105" s="150"/>
      <c r="L105" s="151"/>
      <c r="N105" s="6"/>
    </row>
    <row r="106" spans="2:14" x14ac:dyDescent="0.25">
      <c r="N106" s="6"/>
    </row>
    <row r="107" spans="2:14" x14ac:dyDescent="0.25">
      <c r="N107" s="6"/>
    </row>
    <row r="108" spans="2:14" x14ac:dyDescent="0.25">
      <c r="N108" s="6"/>
    </row>
    <row r="115" spans="14:15" x14ac:dyDescent="0.25">
      <c r="O115" s="10"/>
    </row>
    <row r="116" spans="14:15" x14ac:dyDescent="0.25">
      <c r="O116" s="6"/>
    </row>
    <row r="123" spans="14:15" x14ac:dyDescent="0.25">
      <c r="N123" s="6"/>
    </row>
    <row r="124" spans="14:15" x14ac:dyDescent="0.25">
      <c r="N124" s="6"/>
    </row>
    <row r="126" spans="14:15" x14ac:dyDescent="0.25">
      <c r="N126" s="6"/>
    </row>
    <row r="127" spans="14:15" x14ac:dyDescent="0.25">
      <c r="N127" s="6"/>
    </row>
    <row r="128" spans="14:15" x14ac:dyDescent="0.25">
      <c r="N128" s="6"/>
    </row>
    <row r="129" spans="14:14" x14ac:dyDescent="0.25">
      <c r="N129" s="6"/>
    </row>
    <row r="130" spans="14:14" x14ac:dyDescent="0.25">
      <c r="N130" s="6"/>
    </row>
  </sheetData>
  <sheetProtection algorithmName="SHA-512" hashValue="9Nt0VMRtG1ENX0ulIhH2xJ5YPOJndXnDwNIAIqsR1EKr/zPxP4AX8vEgAPwCdAnXmo2BZDDO73GkymRTDye/HA==" saltValue="3SWlvqrHlXGRwMWymFrq6w==" spinCount="100000" sheet="1" objects="1" scenarios="1"/>
  <mergeCells count="138">
    <mergeCell ref="E103:E104"/>
    <mergeCell ref="D88:D89"/>
    <mergeCell ref="E88:E89"/>
    <mergeCell ref="G103:H104"/>
    <mergeCell ref="I104:L104"/>
    <mergeCell ref="F103:F104"/>
    <mergeCell ref="E100:E101"/>
    <mergeCell ref="B103:B104"/>
    <mergeCell ref="C103:C104"/>
    <mergeCell ref="D103:D104"/>
    <mergeCell ref="B88:B89"/>
    <mergeCell ref="C88:C89"/>
    <mergeCell ref="B91:B92"/>
    <mergeCell ref="C91:C92"/>
    <mergeCell ref="D91:D92"/>
    <mergeCell ref="E91:E92"/>
    <mergeCell ref="B94:B95"/>
    <mergeCell ref="C94:C95"/>
    <mergeCell ref="D100:D101"/>
    <mergeCell ref="C100:C101"/>
    <mergeCell ref="B100:B101"/>
    <mergeCell ref="F99:L99"/>
    <mergeCell ref="E83:E84"/>
    <mergeCell ref="E57:E58"/>
    <mergeCell ref="E60:E61"/>
    <mergeCell ref="B60:B61"/>
    <mergeCell ref="C60:C61"/>
    <mergeCell ref="B54:B55"/>
    <mergeCell ref="C54:C55"/>
    <mergeCell ref="B57:B58"/>
    <mergeCell ref="C57:C58"/>
    <mergeCell ref="D60:D61"/>
    <mergeCell ref="E54:E55"/>
    <mergeCell ref="D77:D78"/>
    <mergeCell ref="E71:E72"/>
    <mergeCell ref="E65:E66"/>
    <mergeCell ref="E68:E69"/>
    <mergeCell ref="B80:B81"/>
    <mergeCell ref="C80:C81"/>
    <mergeCell ref="D80:D81"/>
    <mergeCell ref="E80:E81"/>
    <mergeCell ref="B71:B72"/>
    <mergeCell ref="B68:B69"/>
    <mergeCell ref="C68:C69"/>
    <mergeCell ref="D68:D69"/>
    <mergeCell ref="D54:D55"/>
    <mergeCell ref="B23:H23"/>
    <mergeCell ref="B24:H24"/>
    <mergeCell ref="E48:E49"/>
    <mergeCell ref="E51:E52"/>
    <mergeCell ref="B25:H25"/>
    <mergeCell ref="B48:B49"/>
    <mergeCell ref="C48:C49"/>
    <mergeCell ref="B51:B52"/>
    <mergeCell ref="C51:C52"/>
    <mergeCell ref="D42:D43"/>
    <mergeCell ref="D45:D46"/>
    <mergeCell ref="E42:E43"/>
    <mergeCell ref="E45:E46"/>
    <mergeCell ref="B42:B43"/>
    <mergeCell ref="C42:C43"/>
    <mergeCell ref="B45:B46"/>
    <mergeCell ref="C45:C46"/>
    <mergeCell ref="D48:D49"/>
    <mergeCell ref="D51:D52"/>
    <mergeCell ref="B27:H27"/>
    <mergeCell ref="B26:H26"/>
    <mergeCell ref="B37:F37"/>
    <mergeCell ref="G28:J28"/>
    <mergeCell ref="G30:J30"/>
    <mergeCell ref="F79:L79"/>
    <mergeCell ref="F70:L70"/>
    <mergeCell ref="F73:L73"/>
    <mergeCell ref="F67:L67"/>
    <mergeCell ref="F47:L47"/>
    <mergeCell ref="F48:L48"/>
    <mergeCell ref="F50:L50"/>
    <mergeCell ref="B32:F32"/>
    <mergeCell ref="F61:L61"/>
    <mergeCell ref="B74:B75"/>
    <mergeCell ref="C74:C75"/>
    <mergeCell ref="D74:D75"/>
    <mergeCell ref="E74:E75"/>
    <mergeCell ref="B77:B78"/>
    <mergeCell ref="C77:C78"/>
    <mergeCell ref="B65:B66"/>
    <mergeCell ref="C65:C66"/>
    <mergeCell ref="D65:D66"/>
    <mergeCell ref="E77:E78"/>
    <mergeCell ref="F77:L77"/>
    <mergeCell ref="G32:J32"/>
    <mergeCell ref="G37:L37"/>
    <mergeCell ref="F60:L60"/>
    <mergeCell ref="F55:L55"/>
    <mergeCell ref="F58:L58"/>
    <mergeCell ref="F51:L51"/>
    <mergeCell ref="F52:L52"/>
    <mergeCell ref="F53:L53"/>
    <mergeCell ref="F54:L54"/>
    <mergeCell ref="F56:L56"/>
    <mergeCell ref="F46:L46"/>
    <mergeCell ref="F44:L44"/>
    <mergeCell ref="F49:L49"/>
    <mergeCell ref="F41:L41"/>
    <mergeCell ref="F42:L42"/>
    <mergeCell ref="F43:L43"/>
    <mergeCell ref="F45:L45"/>
    <mergeCell ref="G31:J31"/>
    <mergeCell ref="G33:J33"/>
    <mergeCell ref="G34:J34"/>
    <mergeCell ref="G35:J35"/>
    <mergeCell ref="G36:J36"/>
    <mergeCell ref="K28:L36"/>
    <mergeCell ref="G29:J29"/>
    <mergeCell ref="D57:D58"/>
    <mergeCell ref="D94:D95"/>
    <mergeCell ref="E94:E95"/>
    <mergeCell ref="B97:B98"/>
    <mergeCell ref="C97:C98"/>
    <mergeCell ref="D97:D98"/>
    <mergeCell ref="E97:E98"/>
    <mergeCell ref="F68:L68"/>
    <mergeCell ref="F69:L69"/>
    <mergeCell ref="F82:L82"/>
    <mergeCell ref="F78:L78"/>
    <mergeCell ref="F80:L80"/>
    <mergeCell ref="F81:L81"/>
    <mergeCell ref="B83:B84"/>
    <mergeCell ref="C83:C84"/>
    <mergeCell ref="D83:D84"/>
    <mergeCell ref="C71:C72"/>
    <mergeCell ref="D71:D72"/>
    <mergeCell ref="F74:L74"/>
    <mergeCell ref="F75:L75"/>
    <mergeCell ref="F76:L76"/>
    <mergeCell ref="F59:L59"/>
    <mergeCell ref="F94:L95"/>
    <mergeCell ref="F57:L57"/>
  </mergeCells>
  <phoneticPr fontId="0" type="noConversion"/>
  <printOptions horizontalCentered="1" verticalCentered="1"/>
  <pageMargins left="0.59055118110236227" right="0.59055118110236227" top="0.6692913385826772" bottom="0.55118110236220474" header="0.31496062992125984" footer="0"/>
  <pageSetup paperSize="9" scale="80" fitToHeight="0" orientation="portrait" horizontalDpi="4294967293" r:id="rId1"/>
  <headerFooter alignWithMargins="0">
    <oddHeader>&amp;LVejledende faglig lektionsoversigt, udarbejdet af:&amp;R&amp;G</oddHeader>
    <oddFooter>&amp;LLektionsplanen er godkendt af:&amp;C&amp;G</oddFooter>
  </headerFooter>
  <rowBreaks count="1" manualBreakCount="1">
    <brk id="61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Zeros="0" workbookViewId="0">
      <selection activeCell="I23" sqref="I23"/>
    </sheetView>
  </sheetViews>
  <sheetFormatPr defaultColWidth="9.109375" defaultRowHeight="13.2" x14ac:dyDescent="0.25"/>
  <cols>
    <col min="1" max="1" width="31" style="17" customWidth="1"/>
    <col min="2" max="7" width="14.44140625" style="17" customWidth="1"/>
    <col min="8" max="8" width="5.6640625" style="17" customWidth="1"/>
    <col min="9" max="9" width="6" style="17" customWidth="1"/>
    <col min="10" max="16384" width="9.109375" style="17"/>
  </cols>
  <sheetData>
    <row r="1" spans="1:8" ht="15.6" x14ac:dyDescent="0.3">
      <c r="A1" s="15" t="s">
        <v>65</v>
      </c>
      <c r="B1" s="16"/>
      <c r="C1" s="16"/>
      <c r="D1" s="12" t="s">
        <v>48</v>
      </c>
      <c r="E1" s="16"/>
      <c r="F1" s="16"/>
    </row>
    <row r="2" spans="1:8" ht="15.6" x14ac:dyDescent="0.3">
      <c r="B2" s="18"/>
      <c r="C2" s="18"/>
      <c r="D2" s="18"/>
      <c r="E2" s="18"/>
      <c r="F2" s="18"/>
    </row>
    <row r="3" spans="1:8" ht="15.6" x14ac:dyDescent="0.25">
      <c r="A3" s="19" t="s">
        <v>66</v>
      </c>
      <c r="B3" s="20"/>
      <c r="C3" s="20"/>
      <c r="D3" s="20"/>
      <c r="E3" s="21"/>
      <c r="F3" s="22"/>
      <c r="G3" s="22"/>
      <c r="H3" s="22"/>
    </row>
    <row r="4" spans="1:8" ht="15.6" x14ac:dyDescent="0.3">
      <c r="A4" s="15" t="s">
        <v>67</v>
      </c>
      <c r="B4" s="23"/>
      <c r="C4" s="24"/>
      <c r="D4" s="25"/>
      <c r="E4" s="26"/>
      <c r="F4" s="27"/>
    </row>
    <row r="5" spans="1:8" ht="15.6" x14ac:dyDescent="0.3">
      <c r="A5" s="28"/>
      <c r="B5" s="23"/>
      <c r="C5" s="24"/>
      <c r="D5" s="25"/>
      <c r="E5" s="26"/>
      <c r="F5" s="27"/>
    </row>
    <row r="6" spans="1:8" ht="15.6" x14ac:dyDescent="0.3">
      <c r="A6" s="28" t="s">
        <v>68</v>
      </c>
      <c r="B6" s="23"/>
      <c r="C6" s="24"/>
      <c r="D6" s="25"/>
      <c r="E6" s="26"/>
      <c r="F6" s="27"/>
    </row>
    <row r="7" spans="1:8" ht="15.6" x14ac:dyDescent="0.3">
      <c r="B7" s="23"/>
      <c r="C7" s="24"/>
      <c r="D7" s="25"/>
      <c r="E7" s="26"/>
      <c r="F7" s="27"/>
    </row>
    <row r="8" spans="1:8" x14ac:dyDescent="0.25">
      <c r="A8" s="19" t="s">
        <v>69</v>
      </c>
      <c r="B8" s="29"/>
      <c r="C8" s="27"/>
      <c r="D8" s="27"/>
      <c r="E8" s="27"/>
      <c r="F8" s="27"/>
    </row>
    <row r="9" spans="1:8" x14ac:dyDescent="0.25">
      <c r="A9" s="30" t="s">
        <v>70</v>
      </c>
      <c r="B9" s="253">
        <f>Lektionsoversigt!G30</f>
        <v>0</v>
      </c>
      <c r="C9" s="253"/>
      <c r="D9" s="253"/>
      <c r="E9" s="253"/>
      <c r="F9" s="253"/>
      <c r="G9" s="253"/>
    </row>
    <row r="10" spans="1:8" x14ac:dyDescent="0.25">
      <c r="A10" s="45" t="s">
        <v>86</v>
      </c>
      <c r="B10" s="253">
        <f>Lektionsoversigt!G31</f>
        <v>0</v>
      </c>
      <c r="C10" s="253"/>
      <c r="D10" s="253"/>
      <c r="E10" s="253"/>
      <c r="F10" s="253"/>
      <c r="G10" s="253"/>
    </row>
    <row r="11" spans="1:8" x14ac:dyDescent="0.25">
      <c r="A11" s="30" t="s">
        <v>87</v>
      </c>
      <c r="B11" s="253">
        <f>Lektionsoversigt!G32</f>
        <v>0</v>
      </c>
      <c r="C11" s="253"/>
      <c r="D11" s="253"/>
      <c r="E11" s="253"/>
      <c r="F11" s="253"/>
      <c r="G11" s="253"/>
    </row>
    <row r="12" spans="1:8" x14ac:dyDescent="0.25">
      <c r="A12" s="45" t="s">
        <v>88</v>
      </c>
      <c r="B12" s="253">
        <f>Lektionsoversigt!G33</f>
        <v>0</v>
      </c>
      <c r="C12" s="253"/>
      <c r="D12" s="253"/>
      <c r="E12" s="253"/>
      <c r="F12" s="253"/>
      <c r="G12" s="253"/>
    </row>
    <row r="13" spans="1:8" x14ac:dyDescent="0.25">
      <c r="A13" s="30" t="s">
        <v>71</v>
      </c>
      <c r="B13" s="253">
        <f>Lektionsoversigt!G34</f>
        <v>0</v>
      </c>
      <c r="C13" s="253"/>
      <c r="D13" s="253"/>
      <c r="E13" s="253"/>
      <c r="F13" s="253"/>
      <c r="G13" s="253"/>
    </row>
    <row r="14" spans="1:8" x14ac:dyDescent="0.25">
      <c r="A14" s="30" t="s">
        <v>74</v>
      </c>
      <c r="B14" s="253">
        <f>Lektionsoversigt!G37</f>
        <v>0</v>
      </c>
      <c r="C14" s="253"/>
      <c r="D14" s="253"/>
      <c r="E14" s="253"/>
      <c r="F14" s="253"/>
      <c r="G14" s="253"/>
    </row>
    <row r="15" spans="1:8" x14ac:dyDescent="0.25">
      <c r="A15" s="46"/>
      <c r="B15" s="31"/>
      <c r="C15" s="31"/>
      <c r="D15" s="31"/>
      <c r="E15" s="31"/>
      <c r="F15" s="31"/>
      <c r="G15" s="31"/>
    </row>
    <row r="16" spans="1:8" x14ac:dyDescent="0.25">
      <c r="A16" s="19" t="s">
        <v>72</v>
      </c>
      <c r="B16" s="27"/>
      <c r="C16" s="27"/>
      <c r="D16" s="31"/>
      <c r="E16" s="27"/>
      <c r="F16" s="27"/>
    </row>
    <row r="17" spans="1:9" x14ac:dyDescent="0.25">
      <c r="A17" s="30" t="s">
        <v>89</v>
      </c>
      <c r="B17" s="253">
        <f>IF(Lektionsoversigt!G35&lt;&gt;0,Lektionsoversigt!G35,Lektionsoversigt!$G$31)</f>
        <v>0</v>
      </c>
      <c r="C17" s="253"/>
      <c r="D17" s="253"/>
      <c r="E17" s="253"/>
      <c r="F17" s="253"/>
      <c r="G17" s="253"/>
    </row>
    <row r="18" spans="1:9" ht="12" customHeight="1" x14ac:dyDescent="0.25">
      <c r="A18" s="30" t="s">
        <v>90</v>
      </c>
      <c r="B18" s="253">
        <f>IF(Lektionsoversigt!G36&lt;&gt;0,Lektionsoversigt!G36,Lektionsoversigt!$G$31)</f>
        <v>0</v>
      </c>
      <c r="C18" s="253"/>
      <c r="D18" s="253"/>
      <c r="E18" s="253"/>
      <c r="F18" s="253"/>
      <c r="G18" s="253"/>
    </row>
    <row r="19" spans="1:9" x14ac:dyDescent="0.25">
      <c r="B19" s="32"/>
      <c r="C19" s="27"/>
      <c r="D19" s="31"/>
      <c r="E19" s="27"/>
      <c r="F19" s="27"/>
    </row>
    <row r="20" spans="1:9" ht="12.75" customHeight="1" x14ac:dyDescent="0.25">
      <c r="A20" s="19" t="s">
        <v>75</v>
      </c>
      <c r="B20" s="29"/>
      <c r="C20" s="27"/>
      <c r="D20" s="27"/>
      <c r="E20" s="27"/>
      <c r="F20" s="27"/>
    </row>
    <row r="21" spans="1:9" x14ac:dyDescent="0.25">
      <c r="A21" s="254" t="s">
        <v>76</v>
      </c>
      <c r="B21" s="254"/>
      <c r="C21" s="254"/>
      <c r="D21" s="255">
        <f>Lektionsoversigt!G28</f>
        <v>0</v>
      </c>
      <c r="E21" s="256"/>
      <c r="F21" s="256"/>
      <c r="G21" s="257"/>
    </row>
    <row r="22" spans="1:9" x14ac:dyDescent="0.25">
      <c r="A22" s="254" t="s">
        <v>77</v>
      </c>
      <c r="B22" s="254"/>
      <c r="C22" s="254"/>
      <c r="D22" s="255">
        <f>Lektionsoversigt!G29</f>
        <v>0</v>
      </c>
      <c r="E22" s="256"/>
      <c r="F22" s="256"/>
      <c r="G22" s="257"/>
    </row>
    <row r="23" spans="1:9" x14ac:dyDescent="0.25">
      <c r="B23" s="27"/>
      <c r="C23" s="27"/>
      <c r="D23" s="33"/>
      <c r="E23" s="27"/>
      <c r="F23" s="27"/>
    </row>
    <row r="24" spans="1:9" x14ac:dyDescent="0.25">
      <c r="A24" s="19" t="s">
        <v>78</v>
      </c>
      <c r="B24" s="32"/>
      <c r="C24" s="27"/>
      <c r="D24" s="29"/>
      <c r="E24" s="27"/>
      <c r="F24" s="27"/>
    </row>
    <row r="25" spans="1:9" ht="13.5" customHeight="1" x14ac:dyDescent="0.25">
      <c r="A25" s="30" t="s">
        <v>79</v>
      </c>
      <c r="B25" s="252">
        <f>Lektionsoversigt!G40</f>
        <v>0</v>
      </c>
      <c r="C25" s="252"/>
      <c r="D25" s="252">
        <f>Lektionsoversigt!G64</f>
        <v>0</v>
      </c>
      <c r="E25" s="252"/>
      <c r="F25" s="252">
        <f>Lektionsoversigt!G87</f>
        <v>0</v>
      </c>
      <c r="G25" s="252"/>
      <c r="H25" s="34"/>
      <c r="I25" s="34"/>
    </row>
    <row r="26" spans="1:9" ht="13.5" customHeight="1" x14ac:dyDescent="0.25">
      <c r="A26" s="30" t="s">
        <v>80</v>
      </c>
      <c r="B26" s="35">
        <f>Lektionsoversigt!B41</f>
        <v>0.33333333333333331</v>
      </c>
      <c r="C26" s="35">
        <f>Lektionsoversigt!C60</f>
        <v>0.61805373333333324</v>
      </c>
      <c r="D26" s="35">
        <f>Lektionsoversigt!B65</f>
        <v>0.33333333333333331</v>
      </c>
      <c r="E26" s="35">
        <f>Lektionsoversigt!C83</f>
        <v>0.60763713333333325</v>
      </c>
      <c r="F26" s="35">
        <f>Lektionsoversigt!B88</f>
        <v>0.33333333333333331</v>
      </c>
      <c r="G26" s="35">
        <f>Lektionsoversigt!C100</f>
        <v>0.53124873333333333</v>
      </c>
      <c r="H26" s="36"/>
      <c r="I26" s="36"/>
    </row>
    <row r="27" spans="1:9" x14ac:dyDescent="0.25">
      <c r="B27" s="37"/>
    </row>
    <row r="28" spans="1:9" x14ac:dyDescent="0.25">
      <c r="A28" s="38" t="s">
        <v>81</v>
      </c>
      <c r="B28" s="39"/>
      <c r="C28" s="32"/>
      <c r="D28" s="32"/>
      <c r="E28" s="40"/>
      <c r="F28" s="27"/>
    </row>
    <row r="29" spans="1:9" x14ac:dyDescent="0.25">
      <c r="A29" s="30" t="s">
        <v>19</v>
      </c>
      <c r="B29" s="41">
        <f>Lektionsoversigt!G87</f>
        <v>0</v>
      </c>
      <c r="C29" s="42"/>
      <c r="D29" s="42"/>
      <c r="E29" s="42"/>
    </row>
    <row r="30" spans="1:9" x14ac:dyDescent="0.25">
      <c r="A30" s="30" t="s">
        <v>82</v>
      </c>
      <c r="B30" s="43">
        <f>Lektionsoversigt!B103</f>
        <v>0.5381931333333333</v>
      </c>
      <c r="C30" s="26"/>
      <c r="D30" s="26"/>
      <c r="E30" s="26"/>
    </row>
    <row r="31" spans="1:9" x14ac:dyDescent="0.25">
      <c r="A31" s="44" t="s">
        <v>83</v>
      </c>
      <c r="B31" s="43">
        <f>Lektionsoversigt!C103</f>
        <v>0.57985953333333329</v>
      </c>
      <c r="C31" s="26"/>
      <c r="D31" s="26"/>
      <c r="E31" s="26"/>
    </row>
  </sheetData>
  <sheetProtection algorithmName="SHA-512" hashValue="h3yqJEUPJ8z6IWO2V6kKqsGhJ9IfvjAEsKX3mT1X1YjNTjWFi+mFCUCICFfp3EC2jOKd0BVey0vk2EudPyjErQ==" saltValue="TZ6POQwh7sQ3ublMefYeEQ==" spinCount="100000" sheet="1" objects="1" scenarios="1"/>
  <mergeCells count="15">
    <mergeCell ref="B25:C25"/>
    <mergeCell ref="D25:E25"/>
    <mergeCell ref="F25:G25"/>
    <mergeCell ref="B9:G9"/>
    <mergeCell ref="B10:G10"/>
    <mergeCell ref="B11:G11"/>
    <mergeCell ref="B14:G14"/>
    <mergeCell ref="B12:G12"/>
    <mergeCell ref="B13:G13"/>
    <mergeCell ref="B17:G17"/>
    <mergeCell ref="B18:G18"/>
    <mergeCell ref="A21:C21"/>
    <mergeCell ref="D21:G21"/>
    <mergeCell ref="A22:C22"/>
    <mergeCell ref="D22:G22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Rep.flex-grund, kl. 1 + tank</dc:title>
  <dc:subject>ADR-uddannelserne</dc:subject>
  <dc:creator>sep</dc:creator>
  <cp:lastModifiedBy>Jørgen Gregersen</cp:lastModifiedBy>
  <cp:lastPrinted>2017-07-12T08:01:32Z</cp:lastPrinted>
  <dcterms:created xsi:type="dcterms:W3CDTF">2003-12-18T09:10:24Z</dcterms:created>
  <dcterms:modified xsi:type="dcterms:W3CDTF">2017-07-12T08:01:51Z</dcterms:modified>
</cp:coreProperties>
</file>